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rni\Downloads\"/>
    </mc:Choice>
  </mc:AlternateContent>
  <bookViews>
    <workbookView xWindow="-120" yWindow="-120" windowWidth="15480" windowHeight="8160" tabRatio="732"/>
  </bookViews>
  <sheets>
    <sheet name="Actual" sheetId="13" r:id="rId1"/>
    <sheet name="New Code" sheetId="33" r:id="rId2"/>
    <sheet name="Tanda Tangan" sheetId="12" state="hidden" r:id="rId3"/>
    <sheet name="New Code-" sheetId="31" state="hidden" r:id="rId4"/>
  </sheets>
  <externalReferences>
    <externalReference r:id="rId5"/>
  </externalReferences>
  <definedNames>
    <definedName name="_xlnm._FilterDatabase" localSheetId="0" hidden="1">Actual!$C$5:$J$70</definedName>
    <definedName name="calendar">daygrid+[1]!firstdate-WEEKDAY([1]!firstdate)-weekday_option</definedName>
    <definedName name="daygrid">days+weeks*7</definedName>
    <definedName name="daypattern">{1,1,2,2,3,3,4,4,5,5,6,6,7}</definedName>
    <definedName name="days">{0,1,2,3,4,5,6}</definedName>
    <definedName name="DayToStart">#REF!</definedName>
    <definedName name="firstdate">DATE([1]!YearToDisplay,[1]!month,1)</definedName>
    <definedName name="month">MATCH([1]!MonthToDisplay,months,0)</definedName>
    <definedName name="months">{"January","February","March","April","May","June","July","August","September","October","November","December"}</definedName>
    <definedName name="MonthToDisplay">#REF!</definedName>
    <definedName name="MonthToDisplayNumber">MATCH([1]!MonthToDisplay,months,0)</definedName>
    <definedName name="Training_List">#REF!</definedName>
    <definedName name="weekday_option">MATCH(DayToStart,weekdays_reversed,0)-2</definedName>
    <definedName name="weekdays">{"Monday","Tuesday","Wednesday","Thursday","Friday","Saturday","Sunday"}</definedName>
    <definedName name="weekdays_reversed">{"Sunday","Saturday","Friday","Thursday","Wednesday","Tuesday","Monday"}</definedName>
    <definedName name="weeks">{0;1;2;3;4;5;6}</definedName>
    <definedName name="YearToDispl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3" l="1"/>
  <c r="E70" i="13" l="1"/>
  <c r="B70" i="13" s="1"/>
  <c r="E69" i="13" l="1"/>
  <c r="B69" i="13" s="1"/>
  <c r="E68" i="13" l="1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B68" i="13" l="1"/>
  <c r="B67" i="13"/>
  <c r="B66" i="13" l="1"/>
  <c r="H2" i="13" l="1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7" i="13"/>
  <c r="B8" i="13"/>
  <c r="B9" i="13"/>
  <c r="B6" i="13"/>
  <c r="B65" i="13"/>
  <c r="H70" i="13" l="1"/>
  <c r="H69" i="13"/>
  <c r="H68" i="13"/>
  <c r="H67" i="13"/>
  <c r="H66" i="13"/>
  <c r="H65" i="13"/>
  <c r="H22" i="13"/>
  <c r="H11" i="13"/>
  <c r="H56" i="13"/>
  <c r="H29" i="13"/>
  <c r="H40" i="13"/>
  <c r="H58" i="13"/>
  <c r="H47" i="13"/>
  <c r="H35" i="13"/>
  <c r="H18" i="13"/>
  <c r="H59" i="13"/>
  <c r="H48" i="13"/>
  <c r="H36" i="13"/>
  <c r="H25" i="13"/>
  <c r="H7" i="13"/>
  <c r="H53" i="13"/>
  <c r="H44" i="13"/>
  <c r="H39" i="13"/>
  <c r="H10" i="13"/>
  <c r="H9" i="13"/>
  <c r="H38" i="13"/>
  <c r="H33" i="13"/>
  <c r="H16" i="13"/>
  <c r="H8" i="13"/>
  <c r="H63" i="13"/>
  <c r="H60" i="13"/>
  <c r="H54" i="13"/>
  <c r="H41" i="13"/>
  <c r="H30" i="13"/>
  <c r="H21" i="13"/>
  <c r="H19" i="13"/>
  <c r="H17" i="13"/>
  <c r="H15" i="13"/>
  <c r="H12" i="13"/>
  <c r="H57" i="13"/>
  <c r="H51" i="13"/>
  <c r="H34" i="13"/>
  <c r="H32" i="13"/>
  <c r="H23" i="13"/>
  <c r="H62" i="13"/>
  <c r="H50" i="13"/>
  <c r="H46" i="13"/>
  <c r="H45" i="13"/>
  <c r="H37" i="13"/>
  <c r="H27" i="13"/>
  <c r="H26" i="13"/>
  <c r="H24" i="13"/>
  <c r="H20" i="13"/>
  <c r="H14" i="13"/>
  <c r="H6" i="13"/>
  <c r="H64" i="13"/>
  <c r="H61" i="13"/>
  <c r="H55" i="13"/>
  <c r="H52" i="13"/>
  <c r="H49" i="13"/>
  <c r="H43" i="13"/>
  <c r="H42" i="13"/>
  <c r="H31" i="13"/>
  <c r="H28" i="13"/>
  <c r="H13" i="13"/>
</calcChain>
</file>

<file path=xl/sharedStrings.xml><?xml version="1.0" encoding="utf-8"?>
<sst xmlns="http://schemas.openxmlformats.org/spreadsheetml/2006/main" count="909" uniqueCount="400">
  <si>
    <t>H1</t>
  </si>
  <si>
    <t>KESELAMATAN KERJA</t>
  </si>
  <si>
    <t>H1-1</t>
  </si>
  <si>
    <t>H1-2</t>
  </si>
  <si>
    <t>H1-3</t>
  </si>
  <si>
    <t>H1-4</t>
  </si>
  <si>
    <t>H1-5</t>
  </si>
  <si>
    <t>H1-7</t>
  </si>
  <si>
    <t>H1-8</t>
  </si>
  <si>
    <t>H1-9</t>
  </si>
  <si>
    <t>TBOSIET</t>
  </si>
  <si>
    <t>H1-10</t>
  </si>
  <si>
    <t>WORKING AT HEIGHT</t>
  </si>
  <si>
    <t>H1-11</t>
  </si>
  <si>
    <t>H1-12</t>
  </si>
  <si>
    <t>DDT (DEFENSIVE DRIVER TRAINING)</t>
  </si>
  <si>
    <t>H1-13</t>
  </si>
  <si>
    <t>GESTURE AND POSTURE</t>
  </si>
  <si>
    <t>H1-14</t>
  </si>
  <si>
    <t>BSS (BASIC SEA SURVIVAL)</t>
  </si>
  <si>
    <t>H1-16</t>
  </si>
  <si>
    <t>BOSIET</t>
  </si>
  <si>
    <t>H1-17</t>
  </si>
  <si>
    <t>BST (BASIC SAFETY TRAINING)</t>
  </si>
  <si>
    <t>H1-18</t>
  </si>
  <si>
    <t>HSE GENERAL INDUCTION</t>
  </si>
  <si>
    <t>H1-19</t>
  </si>
  <si>
    <t>PERMIT TO WORK</t>
  </si>
  <si>
    <t>H1-20</t>
  </si>
  <si>
    <t>H1-21</t>
  </si>
  <si>
    <t>ACCIDENT INVESTIGATION</t>
  </si>
  <si>
    <t>H1-22</t>
  </si>
  <si>
    <t>EMERGENCY RESPONSE</t>
  </si>
  <si>
    <t>H1-24</t>
  </si>
  <si>
    <t>H1-25</t>
  </si>
  <si>
    <t>CHEMICAL HANDLING</t>
  </si>
  <si>
    <t>H2S AWARENESS FOR PROJECT</t>
  </si>
  <si>
    <t>H2</t>
  </si>
  <si>
    <t>KESELAMATAN DAN KESEHATAN LINGKUNGAN</t>
  </si>
  <si>
    <t>L1</t>
  </si>
  <si>
    <t>LEEA</t>
  </si>
  <si>
    <t>L1-1</t>
  </si>
  <si>
    <t>LEEA PART 1  - FOUNDATION</t>
  </si>
  <si>
    <t>L1-2</t>
  </si>
  <si>
    <t>LEEA PART 2  - LEG</t>
  </si>
  <si>
    <t>L1-3</t>
  </si>
  <si>
    <t>LEEA PART 3 - LMM</t>
  </si>
  <si>
    <t>L1-4</t>
  </si>
  <si>
    <t>LEEA PART 4 - LMP</t>
  </si>
  <si>
    <t>L1-5</t>
  </si>
  <si>
    <t>LEEA PART 5 - RUNWAY &amp; CRANE STRUCTURES</t>
  </si>
  <si>
    <t>L1-6</t>
  </si>
  <si>
    <t>LEEA PART 6 - OVERHEAD TRAVELING CRANE</t>
  </si>
  <si>
    <t>L1-7</t>
  </si>
  <si>
    <t>LEEA PART 7 - OFFSHORE CONTAINER</t>
  </si>
  <si>
    <t>L1-8</t>
  </si>
  <si>
    <t>LEEA PART 8- MOBILE CRANE</t>
  </si>
  <si>
    <t>L2-1</t>
  </si>
  <si>
    <t>LIFTING GEAR INSPECTOR</t>
  </si>
  <si>
    <t>L3-1</t>
  </si>
  <si>
    <t>LSP MIGAS -CRANE INSPECTOR</t>
  </si>
  <si>
    <t>L4-1</t>
  </si>
  <si>
    <t>L6-1</t>
  </si>
  <si>
    <t>OFFSHORE CONTAINER INSPECTION</t>
  </si>
  <si>
    <t>L7-1</t>
  </si>
  <si>
    <t>OPERATOR FORKLIFT</t>
  </si>
  <si>
    <t>L8-1</t>
  </si>
  <si>
    <t>RIGGING LOFT CONTROLLER</t>
  </si>
  <si>
    <t>L9-1</t>
  </si>
  <si>
    <t>WIRE ROPE INSPECTOR</t>
  </si>
  <si>
    <t>L10-1</t>
  </si>
  <si>
    <t>WIRE ROPE SOCKETING</t>
  </si>
  <si>
    <t>L11-1</t>
  </si>
  <si>
    <t>L12-1</t>
  </si>
  <si>
    <t>OPERATOR GANTRY CRANE</t>
  </si>
  <si>
    <t>L13-1</t>
  </si>
  <si>
    <t>OVERHEAD CRANE</t>
  </si>
  <si>
    <t>L14-1</t>
  </si>
  <si>
    <t>LIFTING COMPETENT PERSON</t>
  </si>
  <si>
    <t>M1-1</t>
  </si>
  <si>
    <t>M3</t>
  </si>
  <si>
    <t>AWARENESS</t>
  </si>
  <si>
    <t>M3-1</t>
  </si>
  <si>
    <t>M3-2</t>
  </si>
  <si>
    <t>AWARENESS ISO 14001:2015</t>
  </si>
  <si>
    <t>M3-3</t>
  </si>
  <si>
    <t>AWARENESS ISO 17020:2012</t>
  </si>
  <si>
    <t>M4</t>
  </si>
  <si>
    <t>INTERNAL AUDITOR</t>
  </si>
  <si>
    <t>M4-1</t>
  </si>
  <si>
    <t>INTERNAL AUDITOR OHSAS 18001 : 2007</t>
  </si>
  <si>
    <t>M4-2</t>
  </si>
  <si>
    <t>INTERNAL AUDITOR ISO 14001:2015</t>
  </si>
  <si>
    <t>M4-3</t>
  </si>
  <si>
    <t>INTERNAL AUDITOR ISO 17020:2012</t>
  </si>
  <si>
    <t>N1</t>
  </si>
  <si>
    <t>ASNT</t>
  </si>
  <si>
    <t>N1-1</t>
  </si>
  <si>
    <t>ASNT L.II - MT</t>
  </si>
  <si>
    <t>N1-2</t>
  </si>
  <si>
    <t>ASNT L.II - PT</t>
  </si>
  <si>
    <t>N1-3</t>
  </si>
  <si>
    <t>ASNT L.II - UT</t>
  </si>
  <si>
    <t>N1-4</t>
  </si>
  <si>
    <t>ASNT L.II - RT</t>
  </si>
  <si>
    <t>N1-5</t>
  </si>
  <si>
    <t>ASNT L.II - ECI</t>
  </si>
  <si>
    <t>N1-6</t>
  </si>
  <si>
    <t>ASNT L.II - MFL</t>
  </si>
  <si>
    <t>N1-7</t>
  </si>
  <si>
    <t>ASNT -NDT UT THICKNESS</t>
  </si>
  <si>
    <t>N2</t>
  </si>
  <si>
    <t>PCN</t>
  </si>
  <si>
    <t>N2-1</t>
  </si>
  <si>
    <t>PCN L.II - MT</t>
  </si>
  <si>
    <t>N2-2</t>
  </si>
  <si>
    <t>PCN L.II - PT</t>
  </si>
  <si>
    <t>N2-3</t>
  </si>
  <si>
    <t>PCN L.II - UT</t>
  </si>
  <si>
    <t>N2-4</t>
  </si>
  <si>
    <t>PCN L.II - RT</t>
  </si>
  <si>
    <t>N2-5</t>
  </si>
  <si>
    <t>PCN L.II - ECI</t>
  </si>
  <si>
    <t>N2-6</t>
  </si>
  <si>
    <t>PCN L.II - MFL</t>
  </si>
  <si>
    <t>N3</t>
  </si>
  <si>
    <t>OTHERS</t>
  </si>
  <si>
    <t>N3-1</t>
  </si>
  <si>
    <t>N3-2</t>
  </si>
  <si>
    <t>N3-3</t>
  </si>
  <si>
    <t>WELDING INSPECTOR</t>
  </si>
  <si>
    <t>N3-4</t>
  </si>
  <si>
    <t>WELDING INSPECTOR MIGAS - BNSP</t>
  </si>
  <si>
    <t>N3-5</t>
  </si>
  <si>
    <t>HARNESS TEST</t>
  </si>
  <si>
    <t>N3-6</t>
  </si>
  <si>
    <t>PMI TEST</t>
  </si>
  <si>
    <t>N3-7</t>
  </si>
  <si>
    <t>EMAG - INTRON</t>
  </si>
  <si>
    <t>N3-8</t>
  </si>
  <si>
    <t>OCTG</t>
  </si>
  <si>
    <t>O1-1</t>
  </si>
  <si>
    <t>DS-1 VOL 3&amp;4</t>
  </si>
  <si>
    <t>O2-1</t>
  </si>
  <si>
    <t>EMI</t>
  </si>
  <si>
    <t>P1-1</t>
  </si>
  <si>
    <t>P2-1</t>
  </si>
  <si>
    <t>MIGAS - SAFETY VALVE</t>
  </si>
  <si>
    <t>ROPE ACCESS</t>
  </si>
  <si>
    <t>S1-1</t>
  </si>
  <si>
    <t>IRATA L.1</t>
  </si>
  <si>
    <t>S2-1</t>
  </si>
  <si>
    <t>IRATA L.2</t>
  </si>
  <si>
    <t>S3-1</t>
  </si>
  <si>
    <t>IRATA L.3</t>
  </si>
  <si>
    <t>CO1-1</t>
  </si>
  <si>
    <t>PENGAWAS SCAFFOLDING SPV. BNSP</t>
  </si>
  <si>
    <t>FORSANTO TAMBUN</t>
  </si>
  <si>
    <t>GRATCIA NATANAEL SIMANJUNTAK</t>
  </si>
  <si>
    <t>OKI WIRANATA</t>
  </si>
  <si>
    <t>Director</t>
  </si>
  <si>
    <t>JULI PURWANTO</t>
  </si>
  <si>
    <t>ANTON SUSILO</t>
  </si>
  <si>
    <t>DHIAN ARDITAMA</t>
  </si>
  <si>
    <t>KUWATO</t>
  </si>
  <si>
    <t>RIDWAN ABNER SIANIPAR</t>
  </si>
  <si>
    <t>SYAIFUL</t>
  </si>
  <si>
    <t>AGUS PRIYONO</t>
  </si>
  <si>
    <t>ALFONSUS LIQUORI</t>
  </si>
  <si>
    <t>ANTON BAINDO</t>
  </si>
  <si>
    <t>ARIFIN SIREGAR</t>
  </si>
  <si>
    <t>ARI CAHYADI</t>
  </si>
  <si>
    <t>YUDHI MURDANA</t>
  </si>
  <si>
    <t>MOHAMAD LUTFI</t>
  </si>
  <si>
    <t>M DIPO DUANTORO</t>
  </si>
  <si>
    <t>HSE FOR SUPERVISOR/MANAGER</t>
  </si>
  <si>
    <t>HAZARD IDENTIFICATION &amp; RISK ASSESSMENT</t>
  </si>
  <si>
    <t>AK3 UMUM KEMNAKER</t>
  </si>
  <si>
    <t>FIRST AIDER</t>
  </si>
  <si>
    <t>EMERGENCY DRILL</t>
  </si>
  <si>
    <t>AK3 UMUM MIGAS</t>
  </si>
  <si>
    <t>FIRE FIGHTING</t>
  </si>
  <si>
    <t>Finance &amp; HR Dept.</t>
  </si>
  <si>
    <t>QHSE Dept.</t>
  </si>
  <si>
    <t>Sales &amp; Marketing Dept.</t>
  </si>
  <si>
    <t>Procurement Dept.</t>
  </si>
  <si>
    <t>Information &amp; Technology Dept.</t>
  </si>
  <si>
    <t>Facility &amp; Maintenance Dept.</t>
  </si>
  <si>
    <t>Gratcia Simanjuntak</t>
  </si>
  <si>
    <t>Ori Saputra</t>
  </si>
  <si>
    <t>Cholidjah</t>
  </si>
  <si>
    <t>Maryani</t>
  </si>
  <si>
    <t>Adi Purnomo</t>
  </si>
  <si>
    <t>Darmoko</t>
  </si>
  <si>
    <t>Inspection, Testing &amp; NDT Dept.</t>
  </si>
  <si>
    <t>FX Pernando Sagala</t>
  </si>
  <si>
    <t>Esra M Siahaan</t>
  </si>
  <si>
    <t>AWARENESS OHSAS 18001 : 2007/ISO 45001:2018</t>
  </si>
  <si>
    <t>LEAD AUDITOR ISO 17020</t>
  </si>
  <si>
    <t>LEAD AUDITOR ISO 14001:2015</t>
  </si>
  <si>
    <t>LEAD AUDITOR 9001</t>
  </si>
  <si>
    <t>AWARENESS ISO 9001:2015</t>
  </si>
  <si>
    <t>BOSIET METS*</t>
  </si>
  <si>
    <t>BOSIET OPITO*</t>
  </si>
  <si>
    <t>Date</t>
  </si>
  <si>
    <t>Check Data</t>
  </si>
  <si>
    <t>No</t>
  </si>
  <si>
    <t>Name</t>
  </si>
  <si>
    <t>Competency Code</t>
  </si>
  <si>
    <t>Competency</t>
  </si>
  <si>
    <t>Expired Date</t>
  </si>
  <si>
    <t>A (Active/
E (Expired)</t>
  </si>
  <si>
    <t>ACHMAD CHOIRONI</t>
  </si>
  <si>
    <t>ACHMAD FURQANI ARNOF</t>
  </si>
  <si>
    <t>ARIP MARTONO</t>
  </si>
  <si>
    <t>DANNIEL OCTAVIANUS ENDONG</t>
  </si>
  <si>
    <t>DOHARMIN MANUTURI MANIK</t>
  </si>
  <si>
    <t>FX PERNANDO SAGALA</t>
  </si>
  <si>
    <t>IDHAM</t>
  </si>
  <si>
    <t>NOVIED NAZAR</t>
  </si>
  <si>
    <t>PAMBUDHI KRISTYANTO</t>
  </si>
  <si>
    <t>YUDHI PRASETYO</t>
  </si>
  <si>
    <t>RIFALDI ARIEF</t>
  </si>
  <si>
    <t>M1-2</t>
  </si>
  <si>
    <t>M1-3</t>
  </si>
  <si>
    <t>M1-4</t>
  </si>
  <si>
    <t>M3-4</t>
  </si>
  <si>
    <t>PUBT</t>
  </si>
  <si>
    <t>LEAD AUDITOR OHSAS 18001 : 2007</t>
  </si>
  <si>
    <t>Rizal Ferdeiansyah</t>
  </si>
  <si>
    <t>Victor HL Sibuea</t>
  </si>
  <si>
    <t>Komisaris</t>
  </si>
  <si>
    <t>Jannes Sibuea</t>
  </si>
  <si>
    <t>N3-9</t>
  </si>
  <si>
    <t>OPERATION AND PRE - USE INSPECTION OF SMART EVO 300D (XRAY)</t>
  </si>
  <si>
    <t>X-RAY FLUORESCENCE SPECROMETER (PMI)</t>
  </si>
  <si>
    <t>M4-4</t>
  </si>
  <si>
    <t>INTERNAL AUDITOR ISO 19011:2018</t>
  </si>
  <si>
    <t>YULIUS KAHUMAKO</t>
  </si>
  <si>
    <t>NOTE</t>
  </si>
  <si>
    <t>EMPLOYEE STATUS</t>
  </si>
  <si>
    <t>UJAINI</t>
  </si>
  <si>
    <t>DONI KATMEL</t>
  </si>
  <si>
    <t>KEMNAKER - AHLI K3 PESAWAT TENAGA PRODUKSI</t>
  </si>
  <si>
    <t>LGI</t>
  </si>
  <si>
    <t>DS1</t>
  </si>
  <si>
    <t>MIGAS/KEMNAKER - PESAWAT ANGKAT</t>
  </si>
  <si>
    <t>MIGAS/KEMNAKER - BEJANA TEKAN</t>
  </si>
  <si>
    <t>BASIC RIGGING</t>
  </si>
  <si>
    <t>BAPETEN - OR/AR/PPR</t>
  </si>
  <si>
    <t>L15-1</t>
  </si>
  <si>
    <t>RIG INSPECTOR</t>
  </si>
  <si>
    <t>INTERVIEW SKILLS</t>
  </si>
  <si>
    <t>CERTIFIED TAX TECHNICIAN</t>
  </si>
  <si>
    <t>BREVET A/B</t>
  </si>
  <si>
    <t>LABORATORY CALIBRATION SYSTEM</t>
  </si>
  <si>
    <t>DOCUMENT CONTROL</t>
  </si>
  <si>
    <t>METS</t>
  </si>
  <si>
    <t>OPITO</t>
  </si>
  <si>
    <t>FIRE FGT</t>
  </si>
  <si>
    <t>HSE SPV</t>
  </si>
  <si>
    <t>HIRA</t>
  </si>
  <si>
    <t>AK3U NAKER</t>
  </si>
  <si>
    <t>AK3 MGS</t>
  </si>
  <si>
    <t>WAH</t>
  </si>
  <si>
    <t>FIRST AID</t>
  </si>
  <si>
    <t>DDT</t>
  </si>
  <si>
    <t>GP</t>
  </si>
  <si>
    <t>BSS</t>
  </si>
  <si>
    <t>BST</t>
  </si>
  <si>
    <t>PTW</t>
  </si>
  <si>
    <t>EMRGC DRILL</t>
  </si>
  <si>
    <t>ACC INV</t>
  </si>
  <si>
    <t>EMGC RSPN</t>
  </si>
  <si>
    <t>CHMCL HDL</t>
  </si>
  <si>
    <t>H2S</t>
  </si>
  <si>
    <t>LEEA 1</t>
  </si>
  <si>
    <t>LEEA 2</t>
  </si>
  <si>
    <t>LEEA 3</t>
  </si>
  <si>
    <t>LEEA 4</t>
  </si>
  <si>
    <t>LEEA 5</t>
  </si>
  <si>
    <t>LEEA 6</t>
  </si>
  <si>
    <t>LEEA 7</t>
  </si>
  <si>
    <t>LEEA 8</t>
  </si>
  <si>
    <t>CI LSP</t>
  </si>
  <si>
    <t>CI MIGS/NAKER</t>
  </si>
  <si>
    <t>OCI</t>
  </si>
  <si>
    <t>OPR FKLF</t>
  </si>
  <si>
    <t>RLC</t>
  </si>
  <si>
    <t>WRI</t>
  </si>
  <si>
    <t>WRS</t>
  </si>
  <si>
    <t>OGC</t>
  </si>
  <si>
    <t>OHC</t>
  </si>
  <si>
    <t>LCP</t>
  </si>
  <si>
    <t>BSC RG</t>
  </si>
  <si>
    <t>RG INSP</t>
  </si>
  <si>
    <t>LD ADTR 17020</t>
  </si>
  <si>
    <t>LD ADTR 14001</t>
  </si>
  <si>
    <t>LD ADTR 9001</t>
  </si>
  <si>
    <t>LD ADTR 45001</t>
  </si>
  <si>
    <t>LEAD AUDITOR 45001</t>
  </si>
  <si>
    <t>AWS 45001</t>
  </si>
  <si>
    <t>AWARENESS ISO 17020</t>
  </si>
  <si>
    <t>AWARENESS 9001</t>
  </si>
  <si>
    <t>AWARENESS 45001</t>
  </si>
  <si>
    <t>AWS 17020</t>
  </si>
  <si>
    <t>AWS 14001</t>
  </si>
  <si>
    <t>AWS 9001</t>
  </si>
  <si>
    <t>INTERNAL AUDITOR ISO 17020</t>
  </si>
  <si>
    <t>INTERNAL AUDITOR 9001</t>
  </si>
  <si>
    <t>INTERNAL AUDITOR 45001</t>
  </si>
  <si>
    <t>IA 17020</t>
  </si>
  <si>
    <t>IA 14001</t>
  </si>
  <si>
    <t>IA 9001</t>
  </si>
  <si>
    <t>IA 45001</t>
  </si>
  <si>
    <t>ASNTL.II-MT</t>
  </si>
  <si>
    <t>ASNTL.II-PT</t>
  </si>
  <si>
    <t>ASNTL.II-UT</t>
  </si>
  <si>
    <t>ASNTL.II-RT</t>
  </si>
  <si>
    <t>ASNTL.II-ECI</t>
  </si>
  <si>
    <t>ASNTL.II-MFL</t>
  </si>
  <si>
    <t>ASNT-UTT</t>
  </si>
  <si>
    <t>PCNL.II-MT</t>
  </si>
  <si>
    <t>PCNL.II-PT</t>
  </si>
  <si>
    <t>PCNL.II-UT</t>
  </si>
  <si>
    <t>PCNL.II-RT</t>
  </si>
  <si>
    <t>PCNL.II-ECI</t>
  </si>
  <si>
    <t>PCNL.II-MFL</t>
  </si>
  <si>
    <t>OR/AR/PPR</t>
  </si>
  <si>
    <t>WI</t>
  </si>
  <si>
    <t>WI MGS-BNSP</t>
  </si>
  <si>
    <t>HT</t>
  </si>
  <si>
    <t>PMI</t>
  </si>
  <si>
    <t>EMAG</t>
  </si>
  <si>
    <t>X-RAY PMI</t>
  </si>
  <si>
    <t>PRE-USE X RAY</t>
  </si>
  <si>
    <t>PTP NAKER</t>
  </si>
  <si>
    <t>PUBT MGS/NAKER</t>
  </si>
  <si>
    <t>SV MGS</t>
  </si>
  <si>
    <t>IRATAL.1</t>
  </si>
  <si>
    <t>IRATAL.2</t>
  </si>
  <si>
    <t>IRATAL.3</t>
  </si>
  <si>
    <t>PNGS SCAF</t>
  </si>
  <si>
    <t>HSE GEN</t>
  </si>
  <si>
    <t>ACTIVE</t>
  </si>
  <si>
    <t>SIHAR PANDAPOTAN SIREGAR</t>
  </si>
  <si>
    <t>TONY SETIAWAN</t>
  </si>
  <si>
    <t>SAURIDA SIBARANI</t>
  </si>
  <si>
    <t>TERMINATED</t>
  </si>
  <si>
    <t>INTRVW</t>
  </si>
  <si>
    <t>CTT</t>
  </si>
  <si>
    <t>BREVET</t>
  </si>
  <si>
    <t>LAB CAL</t>
  </si>
  <si>
    <t>AK3L</t>
  </si>
  <si>
    <t>DOCCON</t>
  </si>
  <si>
    <t>M1</t>
  </si>
  <si>
    <t>M2</t>
  </si>
  <si>
    <t>LEAD AUDITOR</t>
  </si>
  <si>
    <t>LOG EXIM</t>
  </si>
  <si>
    <t>LOGISTIC, EXPORT, IMPORT</t>
  </si>
  <si>
    <t>TOT MECHANIC AND PUBT</t>
  </si>
  <si>
    <t>TOT MCH</t>
  </si>
  <si>
    <t>MIGAS - RIG INSPECTION</t>
  </si>
  <si>
    <t>NEGO</t>
  </si>
  <si>
    <t>NEGOTIATION SKILL FOR PROFESSIONAL, EFFECTIVE  MARKETING   &amp;  PROMOTION ; DYNAMIC MARKETING INTELLIGENCE</t>
  </si>
  <si>
    <t>RBI</t>
  </si>
  <si>
    <t>RISK BASED INSPECTION</t>
  </si>
  <si>
    <t>HUET</t>
  </si>
  <si>
    <t>HELICOPTER UNDERWATER ESCAPE TRAINING</t>
  </si>
  <si>
    <t>CERT. ON PROCESS</t>
  </si>
  <si>
    <t>HAJILI</t>
  </si>
  <si>
    <t>FERRITE TEST</t>
  </si>
  <si>
    <t>FT</t>
  </si>
  <si>
    <t>AK3 LINGKUNGAN</t>
  </si>
  <si>
    <t>RIG</t>
  </si>
  <si>
    <t>BNSP - TRAIN OF TRAINER</t>
  </si>
  <si>
    <t>BNSP TOT</t>
  </si>
  <si>
    <t>KEMNAKER - AHLI K3 PENYALUR PETIR</t>
  </si>
  <si>
    <t>KEMNAKER - AHLI K3 PROTEKSI KEBAKARAN</t>
  </si>
  <si>
    <t>KEMNAKER - AHLI K3 KELISTRIKAN</t>
  </si>
  <si>
    <t>KEMNAKER - AHLIK3 ELEVATOR</t>
  </si>
  <si>
    <t>AK3 PETIR</t>
  </si>
  <si>
    <t>AK3 KEBAKARAN</t>
  </si>
  <si>
    <t>AK3 LISTRIK</t>
  </si>
  <si>
    <t>AK3 ELEVATOR</t>
  </si>
  <si>
    <t>NEBOSH/IOS</t>
  </si>
  <si>
    <t>NEBOSH/IOSH</t>
  </si>
  <si>
    <t>REACT JS &amp; NATIVE</t>
  </si>
  <si>
    <t>R JS &amp; NATIVE</t>
  </si>
  <si>
    <t>AWARENESS IMS</t>
  </si>
  <si>
    <t>AWS IMS</t>
  </si>
  <si>
    <t>CHARTERED ACCOUNTANT</t>
  </si>
  <si>
    <t>CHART ACC</t>
  </si>
  <si>
    <t>WAREHOUSE MANAGEMENT SYSTEM</t>
  </si>
  <si>
    <t>WMS</t>
  </si>
  <si>
    <t xml:space="preserve">MANITOU TELEHANDLER MAINTENANCE </t>
  </si>
  <si>
    <t>MANITOU MAIN</t>
  </si>
  <si>
    <t>Register Done</t>
  </si>
  <si>
    <t>PENGAWAS K3 MIGAS</t>
  </si>
  <si>
    <t>PNGS K3 MGS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</si>
</sst>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* #,##0.00_);_(* \(#,##0.00\);_(* &quot;-&quot;??_);_(@_)"/>
    <numFmt numFmtId="166" formatCode="[$-409]d\-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charset val="1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7C8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theme="0" tint="-0.14996795556505021"/>
      </bottom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/>
      <diagonal/>
    </border>
  </borders>
  <cellStyleXfs count="15"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8" fillId="0" borderId="0"/>
    <xf numFmtId="0" fontId="10" fillId="0" borderId="0"/>
    <xf numFmtId="0" fontId="8" fillId="0" borderId="0"/>
    <xf numFmtId="164" fontId="1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1" fillId="0" borderId="0"/>
  </cellStyleXfs>
  <cellXfs count="63">
    <xf numFmtId="0" fontId="0" fillId="0" borderId="0" xfId="0"/>
    <xf numFmtId="0" fontId="3" fillId="2" borderId="3" xfId="0" applyFont="1" applyFill="1" applyBorder="1"/>
    <xf numFmtId="0" fontId="3" fillId="2" borderId="4" xfId="0" applyFont="1" applyFill="1" applyBorder="1"/>
    <xf numFmtId="0" fontId="0" fillId="0" borderId="5" xfId="0" applyBorder="1"/>
    <xf numFmtId="0" fontId="5" fillId="2" borderId="6" xfId="0" applyFont="1" applyFill="1" applyBorder="1"/>
    <xf numFmtId="0" fontId="5" fillId="2" borderId="7" xfId="0" applyFont="1" applyFill="1" applyBorder="1"/>
    <xf numFmtId="0" fontId="0" fillId="0" borderId="8" xfId="0" applyBorder="1"/>
    <xf numFmtId="0" fontId="5" fillId="2" borderId="9" xfId="0" applyFont="1" applyFill="1" applyBorder="1"/>
    <xf numFmtId="0" fontId="5" fillId="2" borderId="10" xfId="0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5" fillId="2" borderId="5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14" xfId="0" applyFont="1" applyFill="1" applyBorder="1"/>
    <xf numFmtId="0" fontId="3" fillId="2" borderId="15" xfId="0" applyFont="1" applyFill="1" applyBorder="1"/>
    <xf numFmtId="0" fontId="0" fillId="0" borderId="16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7" xfId="0" applyBorder="1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7" fillId="3" borderId="2" xfId="0" applyFont="1" applyFill="1" applyBorder="1" applyAlignment="1">
      <alignment horizontal="center" vertical="center" wrapText="1"/>
    </xf>
    <xf numFmtId="14" fontId="2" fillId="4" borderId="24" xfId="0" applyNumberFormat="1" applyFont="1" applyFill="1" applyBorder="1" applyAlignment="1">
      <alignment wrapText="1"/>
    </xf>
    <xf numFmtId="0" fontId="0" fillId="0" borderId="24" xfId="0" applyBorder="1" applyAlignment="1">
      <alignment wrapText="1"/>
    </xf>
    <xf numFmtId="0" fontId="0" fillId="3" borderId="0" xfId="0" applyFill="1"/>
    <xf numFmtId="0" fontId="0" fillId="0" borderId="20" xfId="0" applyBorder="1" applyAlignment="1">
      <alignment horizontal="center"/>
    </xf>
    <xf numFmtId="0" fontId="0" fillId="0" borderId="20" xfId="0" applyBorder="1"/>
    <xf numFmtId="0" fontId="0" fillId="0" borderId="22" xfId="0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/>
    </xf>
    <xf numFmtId="0" fontId="0" fillId="0" borderId="20" xfId="0" applyFill="1" applyBorder="1"/>
    <xf numFmtId="0" fontId="0" fillId="0" borderId="21" xfId="0" applyFill="1" applyBorder="1"/>
    <xf numFmtId="166" fontId="0" fillId="0" borderId="20" xfId="0" applyNumberFormat="1" applyFill="1" applyBorder="1" applyAlignment="1">
      <alignment horizontal="center"/>
    </xf>
    <xf numFmtId="0" fontId="9" fillId="0" borderId="20" xfId="2" applyFont="1" applyFill="1" applyBorder="1" applyAlignment="1">
      <alignment vertical="center" wrapText="1"/>
    </xf>
    <xf numFmtId="166" fontId="0" fillId="0" borderId="20" xfId="0" applyNumberFormat="1" applyFill="1" applyBorder="1" applyAlignment="1">
      <alignment horizontal="center" wrapText="1"/>
    </xf>
    <xf numFmtId="0" fontId="9" fillId="0" borderId="20" xfId="1" applyFont="1" applyFill="1" applyBorder="1" applyAlignment="1">
      <alignment vertical="center" wrapText="1"/>
    </xf>
    <xf numFmtId="166" fontId="4" fillId="0" borderId="20" xfId="0" applyNumberFormat="1" applyFont="1" applyFill="1" applyBorder="1" applyAlignment="1">
      <alignment horizontal="center"/>
    </xf>
    <xf numFmtId="0" fontId="2" fillId="0" borderId="0" xfId="0" applyFont="1"/>
    <xf numFmtId="0" fontId="0" fillId="0" borderId="25" xfId="0" applyBorder="1"/>
    <xf numFmtId="0" fontId="0" fillId="0" borderId="19" xfId="0" applyBorder="1"/>
    <xf numFmtId="0" fontId="7" fillId="3" borderId="18" xfId="0" applyFont="1" applyFill="1" applyBorder="1" applyAlignment="1">
      <alignment horizontal="center" vertical="center" wrapText="1"/>
    </xf>
    <xf numFmtId="0" fontId="9" fillId="0" borderId="22" xfId="2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0" fillId="0" borderId="20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0" xfId="0" applyBorder="1"/>
    <xf numFmtId="0" fontId="0" fillId="5" borderId="20" xfId="0" applyFill="1" applyBorder="1"/>
    <xf numFmtId="0" fontId="9" fillId="5" borderId="22" xfId="2" applyFont="1" applyFill="1" applyBorder="1" applyAlignment="1">
      <alignment vertical="center" wrapText="1"/>
    </xf>
    <xf numFmtId="15" fontId="0" fillId="5" borderId="20" xfId="0" applyNumberFormat="1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3" fillId="2" borderId="0" xfId="0" applyFont="1" applyFill="1" applyBorder="1"/>
    <xf numFmtId="0" fontId="5" fillId="2" borderId="0" xfId="0" applyFont="1" applyFill="1" applyBorder="1"/>
    <xf numFmtId="0" fontId="4" fillId="5" borderId="20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5" borderId="20" xfId="2" applyNumberFormat="1" applyFont="1" applyFill="1" applyBorder="1" applyAlignment="1">
      <alignment vertical="center"/>
    </xf>
    <xf numFmtId="166" fontId="0" fillId="5" borderId="20" xfId="0" applyNumberFormat="1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/>
  </cellXfs>
  <cellStyles count="15">
    <cellStyle name="Comma [0] 2" xfId="7"/>
    <cellStyle name="Comma [0] 3" xfId="10"/>
    <cellStyle name="Comma 2" xfId="9"/>
    <cellStyle name="Normal" xfId="0" builtinId="0"/>
    <cellStyle name="Normal 17" xfId="12"/>
    <cellStyle name="Normal 19" xfId="4"/>
    <cellStyle name="Normal 2" xfId="5"/>
    <cellStyle name="Normal 2 2" xfId="6"/>
    <cellStyle name="Normal 2 3" xfId="1"/>
    <cellStyle name="Normal 2 4" xfId="2"/>
    <cellStyle name="Normal 2 5" xfId="3"/>
    <cellStyle name="Normal 2 6" xfId="13"/>
    <cellStyle name="Normal 3" xfId="11"/>
    <cellStyle name="Normal 4" xfId="8"/>
    <cellStyle name="Normal 5" xfId="14"/>
  </cellStyles>
  <dxfs count="4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7C80"/>
      <color rgb="FF0707B9"/>
      <color rgb="FF29F7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119</xdr:row>
      <xdr:rowOff>22411</xdr:rowOff>
    </xdr:from>
    <xdr:to>
      <xdr:col>3</xdr:col>
      <xdr:colOff>1119468</xdr:colOff>
      <xdr:row>124</xdr:row>
      <xdr:rowOff>123264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5" y="30092836"/>
          <a:ext cx="1719543" cy="10533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.%20RIGSPEK%20PERKASA\03.%20TRAINING\2021\TNA\2.%20FROM%20DEPARTMEN\QHSSE%20DEPARTM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QHSSE DEPARTMEN"/>
    </sheetNames>
    <definedNames>
      <definedName name="firstdate"/>
      <definedName name="month"/>
      <definedName name="MonthToDisplay"/>
      <definedName name="YearToDisplay"/>
    </defined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0"/>
  <sheetViews>
    <sheetView showGridLines="0" tabSelected="1" zoomScale="96" zoomScaleNormal="96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F14" sqref="F14"/>
    </sheetView>
  </sheetViews>
  <sheetFormatPr defaultColWidth="9.140625" defaultRowHeight="15" x14ac:dyDescent="0.25"/>
  <cols>
    <col min="1" max="1" width="3.28515625" style="18" customWidth="1"/>
    <col min="2" max="2" width="13.42578125" style="27" customWidth="1"/>
    <col min="3" max="3" width="6" style="19" customWidth="1"/>
    <col min="4" max="4" width="37.85546875" style="18" customWidth="1"/>
    <col min="5" max="5" width="18.7109375" style="18" customWidth="1"/>
    <col min="6" max="6" width="44.140625" style="18" customWidth="1"/>
    <col min="7" max="7" width="14.42578125" style="18" customWidth="1"/>
    <col min="8" max="8" width="15.85546875" style="18" bestFit="1" customWidth="1"/>
    <col min="9" max="9" width="13.7109375" style="18" customWidth="1"/>
    <col min="10" max="10" width="15.5703125" style="18" bestFit="1" customWidth="1"/>
    <col min="11" max="16384" width="9.140625" style="18"/>
  </cols>
  <sheetData>
    <row r="1" spans="2:10" x14ac:dyDescent="0.25">
      <c r="B1" s="22"/>
      <c r="C1" s="23"/>
      <c r="D1" s="29" t="s">
        <v>25</v>
      </c>
      <c r="E1" s="22"/>
      <c r="F1" s="22"/>
      <c r="G1" s="22"/>
      <c r="H1" s="22"/>
      <c r="I1" s="22"/>
    </row>
    <row r="2" spans="2:10" x14ac:dyDescent="0.25">
      <c r="B2" s="22"/>
      <c r="C2" s="23"/>
      <c r="D2" s="29" t="s">
        <v>179</v>
      </c>
      <c r="E2" s="22"/>
      <c r="F2" s="22"/>
      <c r="G2" s="24" t="s">
        <v>204</v>
      </c>
      <c r="H2" s="25">
        <f ca="1">NOW()</f>
        <v>45017.710357638891</v>
      </c>
      <c r="I2" s="22"/>
    </row>
    <row r="3" spans="2:10" x14ac:dyDescent="0.25">
      <c r="B3" s="22"/>
      <c r="C3" s="23"/>
      <c r="D3" s="22"/>
      <c r="E3" s="22"/>
      <c r="F3" s="22"/>
      <c r="G3" s="24" t="s">
        <v>205</v>
      </c>
      <c r="H3" s="26">
        <f>COUNTA(D6:D70)</f>
        <v>65</v>
      </c>
      <c r="I3" s="22"/>
    </row>
    <row r="4" spans="2:10" x14ac:dyDescent="0.25">
      <c r="B4" s="22"/>
      <c r="C4" s="23"/>
      <c r="D4" s="22"/>
      <c r="E4" s="22"/>
      <c r="F4" s="22"/>
      <c r="G4" s="22"/>
      <c r="H4" s="22"/>
      <c r="I4" s="22"/>
    </row>
    <row r="5" spans="2:10" ht="30.75" customHeight="1" x14ac:dyDescent="0.25">
      <c r="B5" s="22"/>
      <c r="C5" s="31" t="s">
        <v>206</v>
      </c>
      <c r="D5" s="31" t="s">
        <v>207</v>
      </c>
      <c r="E5" s="31" t="s">
        <v>208</v>
      </c>
      <c r="F5" s="31" t="s">
        <v>209</v>
      </c>
      <c r="G5" s="31" t="s">
        <v>210</v>
      </c>
      <c r="H5" s="31" t="s">
        <v>211</v>
      </c>
      <c r="I5" s="31" t="s">
        <v>240</v>
      </c>
      <c r="J5" s="43" t="s">
        <v>239</v>
      </c>
    </row>
    <row r="6" spans="2:10" ht="15" customHeight="1" x14ac:dyDescent="0.25">
      <c r="B6" s="27" t="str">
        <f t="shared" ref="B6:B21" si="0">D6&amp;E6</f>
        <v>ACHMAD CHOIRONIMETS</v>
      </c>
      <c r="C6" s="28">
        <v>1</v>
      </c>
      <c r="D6" s="32" t="s">
        <v>212</v>
      </c>
      <c r="E6" s="44" t="str">
        <f>VLOOKUP(F6,'New Code'!A:B,2,FALSE)</f>
        <v>METS</v>
      </c>
      <c r="F6" s="34" t="s">
        <v>202</v>
      </c>
      <c r="G6" s="35">
        <v>44096</v>
      </c>
      <c r="H6" s="30" t="str">
        <f t="shared" ref="H6:H20" ca="1" si="1">IF(D6="","",IF(G6="","A",IF(G6&gt;$H$2,"A","E")))</f>
        <v>E</v>
      </c>
      <c r="I6" s="33" t="s">
        <v>344</v>
      </c>
      <c r="J6" s="33"/>
    </row>
    <row r="7" spans="2:10" ht="15" customHeight="1" x14ac:dyDescent="0.25">
      <c r="B7" s="27" t="str">
        <f t="shared" si="0"/>
        <v>ACHMAD CHOIRONIOPITO</v>
      </c>
      <c r="C7" s="28">
        <v>2</v>
      </c>
      <c r="D7" s="36" t="s">
        <v>212</v>
      </c>
      <c r="E7" s="44" t="str">
        <f>VLOOKUP(F7,'New Code'!A:B,2,FALSE)</f>
        <v>OPITO</v>
      </c>
      <c r="F7" s="34" t="s">
        <v>203</v>
      </c>
      <c r="G7" s="35">
        <v>44528</v>
      </c>
      <c r="H7" s="30" t="str">
        <f t="shared" ca="1" si="1"/>
        <v>E</v>
      </c>
      <c r="I7" s="33" t="s">
        <v>344</v>
      </c>
      <c r="J7" s="33"/>
    </row>
    <row r="8" spans="2:10" ht="15" customHeight="1" x14ac:dyDescent="0.25">
      <c r="B8" s="27" t="str">
        <f t="shared" si="0"/>
        <v>ACHMAD FURQANI ARNOFLEEA 7</v>
      </c>
      <c r="C8" s="28">
        <v>3</v>
      </c>
      <c r="D8" s="36" t="s">
        <v>213</v>
      </c>
      <c r="E8" s="44" t="str">
        <f>VLOOKUP(F8,'New Code'!A:B,2,FALSE)</f>
        <v>LEEA 7</v>
      </c>
      <c r="F8" s="34" t="s">
        <v>54</v>
      </c>
      <c r="G8" s="35">
        <v>44994</v>
      </c>
      <c r="H8" s="30" t="str">
        <f t="shared" ca="1" si="1"/>
        <v>E</v>
      </c>
      <c r="I8" s="33" t="s">
        <v>344</v>
      </c>
      <c r="J8" s="33"/>
    </row>
    <row r="9" spans="2:10" ht="15" customHeight="1" x14ac:dyDescent="0.25">
      <c r="B9" s="27" t="str">
        <f t="shared" si="0"/>
        <v>ACHMAD FURQANI ARNOFLEEA 8</v>
      </c>
      <c r="C9" s="28">
        <v>4</v>
      </c>
      <c r="D9" s="36" t="s">
        <v>213</v>
      </c>
      <c r="E9" s="44" t="str">
        <f>VLOOKUP(F9,'New Code'!A:B,2,FALSE)</f>
        <v>LEEA 8</v>
      </c>
      <c r="F9" s="34" t="s">
        <v>56</v>
      </c>
      <c r="G9" s="35">
        <v>44994</v>
      </c>
      <c r="H9" s="30" t="str">
        <f t="shared" ca="1" si="1"/>
        <v>E</v>
      </c>
      <c r="I9" s="33" t="s">
        <v>344</v>
      </c>
      <c r="J9" s="33"/>
    </row>
    <row r="10" spans="2:10" ht="15" customHeight="1" x14ac:dyDescent="0.25">
      <c r="B10" s="27" t="str">
        <f t="shared" si="0"/>
        <v>ACHMAD FURQANI ARNOFPRE-USE X RAY</v>
      </c>
      <c r="C10" s="28">
        <v>5</v>
      </c>
      <c r="D10" s="32" t="s">
        <v>213</v>
      </c>
      <c r="E10" s="44" t="str">
        <f>VLOOKUP(F10,'New Code'!A:B,2,FALSE)</f>
        <v>PRE-USE X RAY</v>
      </c>
      <c r="F10" s="33" t="s">
        <v>234</v>
      </c>
      <c r="G10" s="35">
        <v>43695</v>
      </c>
      <c r="H10" s="30" t="str">
        <f t="shared" ca="1" si="1"/>
        <v>E</v>
      </c>
      <c r="I10" s="33" t="s">
        <v>344</v>
      </c>
      <c r="J10" s="33"/>
    </row>
    <row r="11" spans="2:10" ht="15" customHeight="1" x14ac:dyDescent="0.25">
      <c r="B11" s="27" t="str">
        <f t="shared" si="0"/>
        <v>ACHMAD FURQANI ARNOFLGI</v>
      </c>
      <c r="C11" s="28">
        <v>6</v>
      </c>
      <c r="D11" s="38" t="s">
        <v>213</v>
      </c>
      <c r="E11" s="44" t="str">
        <f>VLOOKUP(F11,'New Code'!A:B,2,FALSE)</f>
        <v>LGI</v>
      </c>
      <c r="F11" s="33" t="s">
        <v>58</v>
      </c>
      <c r="G11" s="35">
        <v>43908</v>
      </c>
      <c r="H11" s="30" t="str">
        <f t="shared" ca="1" si="1"/>
        <v>E</v>
      </c>
      <c r="I11" s="33" t="s">
        <v>344</v>
      </c>
      <c r="J11" s="33"/>
    </row>
    <row r="12" spans="2:10" ht="15" customHeight="1" x14ac:dyDescent="0.25">
      <c r="B12" s="27" t="str">
        <f t="shared" si="0"/>
        <v>ACHMAD FURQANI ARNOFBSC RG</v>
      </c>
      <c r="C12" s="28">
        <v>7</v>
      </c>
      <c r="D12" s="32" t="s">
        <v>213</v>
      </c>
      <c r="E12" s="44" t="str">
        <f>VLOOKUP(F12,'New Code'!A:B,2,FALSE)</f>
        <v>BSC RG</v>
      </c>
      <c r="F12" s="33" t="s">
        <v>248</v>
      </c>
      <c r="G12" s="35">
        <v>44495</v>
      </c>
      <c r="H12" s="30" t="str">
        <f t="shared" ca="1" si="1"/>
        <v>E</v>
      </c>
      <c r="I12" s="33" t="s">
        <v>344</v>
      </c>
      <c r="J12" s="33"/>
    </row>
    <row r="13" spans="2:10" ht="15" customHeight="1" x14ac:dyDescent="0.25">
      <c r="B13" s="27" t="str">
        <f t="shared" si="0"/>
        <v>ACHMAD FURQANI ARNOFWRI</v>
      </c>
      <c r="C13" s="28">
        <v>8</v>
      </c>
      <c r="D13" s="32" t="s">
        <v>213</v>
      </c>
      <c r="E13" s="44" t="str">
        <f>VLOOKUP(F13,'New Code'!A:B,2,FALSE)</f>
        <v>WRI</v>
      </c>
      <c r="F13" s="33" t="s">
        <v>69</v>
      </c>
      <c r="G13" s="35">
        <v>44234</v>
      </c>
      <c r="H13" s="30" t="str">
        <f t="shared" ca="1" si="1"/>
        <v>E</v>
      </c>
      <c r="I13" s="33" t="s">
        <v>344</v>
      </c>
      <c r="J13" s="33"/>
    </row>
    <row r="14" spans="2:10" ht="15" customHeight="1" x14ac:dyDescent="0.25">
      <c r="B14" s="27" t="str">
        <f t="shared" si="0"/>
        <v>ACHMAD FURQANI ARNOFWRS</v>
      </c>
      <c r="C14" s="28">
        <v>9</v>
      </c>
      <c r="D14" s="32" t="s">
        <v>213</v>
      </c>
      <c r="E14" s="44" t="str">
        <f>VLOOKUP(F14,'New Code'!A:B,2,FALSE)</f>
        <v>WRS</v>
      </c>
      <c r="F14" s="33" t="s">
        <v>71</v>
      </c>
      <c r="G14" s="35">
        <v>42889</v>
      </c>
      <c r="H14" s="30" t="str">
        <f t="shared" ca="1" si="1"/>
        <v>E</v>
      </c>
      <c r="I14" s="33" t="s">
        <v>344</v>
      </c>
      <c r="J14" s="33"/>
    </row>
    <row r="15" spans="2:10" ht="15" customHeight="1" x14ac:dyDescent="0.25">
      <c r="B15" s="27" t="str">
        <f t="shared" si="0"/>
        <v>ACHMAD FURQANI ARNOFBOSIET</v>
      </c>
      <c r="C15" s="28">
        <v>10</v>
      </c>
      <c r="D15" s="32" t="s">
        <v>213</v>
      </c>
      <c r="E15" s="44" t="str">
        <f>VLOOKUP(F15,'New Code'!A:B,2,FALSE)</f>
        <v>BOSIET</v>
      </c>
      <c r="F15" s="33" t="s">
        <v>21</v>
      </c>
      <c r="G15" s="35">
        <v>44697</v>
      </c>
      <c r="H15" s="30" t="str">
        <f t="shared" ca="1" si="1"/>
        <v>E</v>
      </c>
      <c r="I15" s="33" t="s">
        <v>344</v>
      </c>
      <c r="J15" s="33"/>
    </row>
    <row r="16" spans="2:10" ht="15" customHeight="1" x14ac:dyDescent="0.25">
      <c r="B16" s="27" t="str">
        <f t="shared" si="0"/>
        <v>AGUS PRIYONOOPITO</v>
      </c>
      <c r="C16" s="28">
        <v>11</v>
      </c>
      <c r="D16" s="38" t="s">
        <v>167</v>
      </c>
      <c r="E16" s="44" t="str">
        <f>VLOOKUP(F16,'New Code'!A:B,2,FALSE)</f>
        <v>OPITO</v>
      </c>
      <c r="F16" s="33" t="s">
        <v>203</v>
      </c>
      <c r="G16" s="35">
        <v>43497</v>
      </c>
      <c r="H16" s="30" t="str">
        <f t="shared" ca="1" si="1"/>
        <v>E</v>
      </c>
      <c r="I16" s="33" t="s">
        <v>344</v>
      </c>
      <c r="J16" s="33"/>
    </row>
    <row r="17" spans="2:10" ht="15" customHeight="1" x14ac:dyDescent="0.25">
      <c r="B17" s="27" t="str">
        <f t="shared" si="0"/>
        <v>AGUS PRIYONOEMI</v>
      </c>
      <c r="C17" s="28">
        <v>12</v>
      </c>
      <c r="D17" s="32" t="s">
        <v>167</v>
      </c>
      <c r="E17" s="44" t="str">
        <f>VLOOKUP(F17,'New Code'!A:B,2,FALSE)</f>
        <v>EMI</v>
      </c>
      <c r="F17" s="34" t="s">
        <v>144</v>
      </c>
      <c r="G17" s="35">
        <v>44678</v>
      </c>
      <c r="H17" s="30" t="str">
        <f t="shared" ca="1" si="1"/>
        <v>E</v>
      </c>
      <c r="I17" s="33" t="s">
        <v>344</v>
      </c>
      <c r="J17" s="33"/>
    </row>
    <row r="18" spans="2:10" ht="15" customHeight="1" x14ac:dyDescent="0.25">
      <c r="B18" s="27" t="str">
        <f t="shared" si="0"/>
        <v>ALFONSUS LIQUORIASNTL.II-MT</v>
      </c>
      <c r="C18" s="28">
        <v>13</v>
      </c>
      <c r="D18" s="36" t="s">
        <v>168</v>
      </c>
      <c r="E18" s="44" t="str">
        <f>VLOOKUP(F18,'New Code'!A:B,2,FALSE)</f>
        <v>ASNTL.II-MT</v>
      </c>
      <c r="F18" s="34" t="s">
        <v>98</v>
      </c>
      <c r="G18" s="35">
        <v>44952</v>
      </c>
      <c r="H18" s="30" t="str">
        <f t="shared" ca="1" si="1"/>
        <v>E</v>
      </c>
      <c r="I18" s="33" t="s">
        <v>344</v>
      </c>
      <c r="J18" s="33" t="s">
        <v>369</v>
      </c>
    </row>
    <row r="19" spans="2:10" ht="15" customHeight="1" x14ac:dyDescent="0.25">
      <c r="B19" s="27" t="str">
        <f t="shared" si="0"/>
        <v>ALFONSUS LIQUORIASNTL.II-PT</v>
      </c>
      <c r="C19" s="28">
        <v>14</v>
      </c>
      <c r="D19" s="36" t="s">
        <v>168</v>
      </c>
      <c r="E19" s="44" t="str">
        <f>VLOOKUP(F19,'New Code'!A:B,2,FALSE)</f>
        <v>ASNTL.II-PT</v>
      </c>
      <c r="F19" s="33" t="s">
        <v>100</v>
      </c>
      <c r="G19" s="35">
        <v>44952</v>
      </c>
      <c r="H19" s="30" t="str">
        <f t="shared" ca="1" si="1"/>
        <v>E</v>
      </c>
      <c r="I19" s="33" t="s">
        <v>344</v>
      </c>
      <c r="J19" s="33" t="s">
        <v>369</v>
      </c>
    </row>
    <row r="20" spans="2:10" ht="15" customHeight="1" x14ac:dyDescent="0.25">
      <c r="B20" s="27" t="str">
        <f t="shared" si="0"/>
        <v>ALFONSUS LIQUORIMETS</v>
      </c>
      <c r="C20" s="28">
        <v>15</v>
      </c>
      <c r="D20" s="36" t="s">
        <v>168</v>
      </c>
      <c r="E20" s="44" t="str">
        <f>VLOOKUP(F20,'New Code'!A:B,2,FALSE)</f>
        <v>METS</v>
      </c>
      <c r="F20" s="34" t="s">
        <v>202</v>
      </c>
      <c r="G20" s="35">
        <v>44416</v>
      </c>
      <c r="H20" s="30" t="str">
        <f t="shared" ca="1" si="1"/>
        <v>E</v>
      </c>
      <c r="I20" s="33" t="s">
        <v>344</v>
      </c>
      <c r="J20" s="33"/>
    </row>
    <row r="21" spans="2:10" ht="15" customHeight="1" x14ac:dyDescent="0.25">
      <c r="B21" s="27" t="str">
        <f t="shared" si="0"/>
        <v>ANTON BAINDOBOSIET</v>
      </c>
      <c r="C21" s="28">
        <v>16</v>
      </c>
      <c r="D21" s="32" t="s">
        <v>169</v>
      </c>
      <c r="E21" s="44" t="str">
        <f>VLOOKUP(F21,'New Code'!A:B,2,FALSE)</f>
        <v>BOSIET</v>
      </c>
      <c r="F21" s="34" t="s">
        <v>21</v>
      </c>
      <c r="G21" s="35">
        <v>43188</v>
      </c>
      <c r="H21" s="30" t="str">
        <f t="shared" ref="H21:H27" ca="1" si="2">IF(D21="","",IF(G21="","A",IF(G21&gt;$H$2,"A","E")))</f>
        <v>E</v>
      </c>
      <c r="I21" s="33" t="s">
        <v>344</v>
      </c>
      <c r="J21" s="33"/>
    </row>
    <row r="22" spans="2:10" ht="15" customHeight="1" x14ac:dyDescent="0.25">
      <c r="B22" s="27" t="str">
        <f t="shared" ref="B22:B28" si="3">D22&amp;E22</f>
        <v>ANTON SUSILOOCI</v>
      </c>
      <c r="C22" s="28">
        <v>17</v>
      </c>
      <c r="D22" s="32" t="s">
        <v>162</v>
      </c>
      <c r="E22" s="44" t="str">
        <f>VLOOKUP(F22,'New Code'!A:B,2,FALSE)</f>
        <v>OCI</v>
      </c>
      <c r="F22" s="33" t="s">
        <v>63</v>
      </c>
      <c r="G22" s="35">
        <v>44735</v>
      </c>
      <c r="H22" s="30" t="str">
        <f t="shared" ca="1" si="2"/>
        <v>E</v>
      </c>
      <c r="I22" s="33" t="s">
        <v>344</v>
      </c>
      <c r="J22" s="33"/>
    </row>
    <row r="23" spans="2:10" ht="15" customHeight="1" x14ac:dyDescent="0.25">
      <c r="B23" s="27" t="str">
        <f t="shared" si="3"/>
        <v>ARIFIN SIREGARLEEA 2</v>
      </c>
      <c r="C23" s="28">
        <v>18</v>
      </c>
      <c r="D23" s="36" t="s">
        <v>170</v>
      </c>
      <c r="E23" s="44" t="str">
        <f>VLOOKUP(F23,'New Code'!A:B,2,FALSE)</f>
        <v>LEEA 2</v>
      </c>
      <c r="F23" s="34" t="s">
        <v>44</v>
      </c>
      <c r="G23" s="35">
        <v>44873</v>
      </c>
      <c r="H23" s="30" t="str">
        <f t="shared" ca="1" si="2"/>
        <v>E</v>
      </c>
      <c r="I23" s="33" t="s">
        <v>344</v>
      </c>
      <c r="J23" s="33"/>
    </row>
    <row r="24" spans="2:10" ht="15" customHeight="1" x14ac:dyDescent="0.25">
      <c r="B24" s="27" t="str">
        <f t="shared" si="3"/>
        <v>ARIP MARTONOASNTL.II-MFL</v>
      </c>
      <c r="C24" s="28">
        <v>19</v>
      </c>
      <c r="D24" s="45" t="s">
        <v>214</v>
      </c>
      <c r="E24" s="44" t="str">
        <f>VLOOKUP(F24,'New Code'!A:B,2,FALSE)</f>
        <v>ASNTL.II-MFL</v>
      </c>
      <c r="F24" s="46" t="s">
        <v>108</v>
      </c>
      <c r="G24" s="37">
        <v>43455</v>
      </c>
      <c r="H24" s="30" t="str">
        <f t="shared" ca="1" si="2"/>
        <v>E</v>
      </c>
      <c r="I24" s="46" t="s">
        <v>344</v>
      </c>
      <c r="J24" s="33"/>
    </row>
    <row r="25" spans="2:10" ht="15" customHeight="1" x14ac:dyDescent="0.25">
      <c r="B25" s="27" t="str">
        <f t="shared" si="3"/>
        <v>DANNIEL OCTAVIANUS ENDONGRLC</v>
      </c>
      <c r="C25" s="28">
        <v>20</v>
      </c>
      <c r="D25" s="36" t="s">
        <v>215</v>
      </c>
      <c r="E25" s="44" t="str">
        <f>VLOOKUP(F25,'New Code'!A:B,2,FALSE)</f>
        <v>RLC</v>
      </c>
      <c r="F25" s="34" t="s">
        <v>67</v>
      </c>
      <c r="G25" s="35">
        <v>43378</v>
      </c>
      <c r="H25" s="30" t="str">
        <f t="shared" ca="1" si="2"/>
        <v>E</v>
      </c>
      <c r="I25" s="46" t="s">
        <v>344</v>
      </c>
      <c r="J25" s="33"/>
    </row>
    <row r="26" spans="2:10" x14ac:dyDescent="0.25">
      <c r="B26" s="27" t="str">
        <f t="shared" si="3"/>
        <v>DANNIEL OCTAVIANUS ENDONGOPITO</v>
      </c>
      <c r="C26" s="28">
        <v>21</v>
      </c>
      <c r="D26" s="36" t="s">
        <v>215</v>
      </c>
      <c r="E26" s="44" t="str">
        <f>VLOOKUP(F26,'New Code'!A:B,2,FALSE)</f>
        <v>OPITO</v>
      </c>
      <c r="F26" s="34" t="s">
        <v>203</v>
      </c>
      <c r="G26" s="35">
        <v>44528</v>
      </c>
      <c r="H26" s="30" t="str">
        <f t="shared" ca="1" si="2"/>
        <v>E</v>
      </c>
      <c r="I26" s="46" t="s">
        <v>344</v>
      </c>
      <c r="J26" s="33"/>
    </row>
    <row r="27" spans="2:10" ht="15" customHeight="1" x14ac:dyDescent="0.25">
      <c r="B27" s="27" t="str">
        <f t="shared" si="3"/>
        <v>DHIAN ARDITAMALEEA 2</v>
      </c>
      <c r="C27" s="28">
        <v>22</v>
      </c>
      <c r="D27" s="36" t="s">
        <v>163</v>
      </c>
      <c r="E27" s="44" t="str">
        <f>VLOOKUP(F27,'New Code'!A:B,2,FALSE)</f>
        <v>LEEA 2</v>
      </c>
      <c r="F27" s="34" t="s">
        <v>44</v>
      </c>
      <c r="G27" s="35">
        <v>44936</v>
      </c>
      <c r="H27" s="30" t="str">
        <f t="shared" ca="1" si="2"/>
        <v>E</v>
      </c>
      <c r="I27" s="33" t="s">
        <v>344</v>
      </c>
      <c r="J27" s="33"/>
    </row>
    <row r="28" spans="2:10" ht="15" customHeight="1" x14ac:dyDescent="0.25">
      <c r="B28" s="27" t="str">
        <f t="shared" si="3"/>
        <v>DHIAN ARDITAMAOGC</v>
      </c>
      <c r="C28" s="28">
        <v>23</v>
      </c>
      <c r="D28" s="36" t="s">
        <v>163</v>
      </c>
      <c r="E28" s="44" t="str">
        <f>VLOOKUP(F28,'New Code'!A:B,2,FALSE)</f>
        <v>OGC</v>
      </c>
      <c r="F28" s="34" t="s">
        <v>74</v>
      </c>
      <c r="G28" s="35">
        <v>44442</v>
      </c>
      <c r="H28" s="30" t="str">
        <f t="shared" ref="H28:H41" ca="1" si="4">IF(D28="","",IF(G28="","A",IF(G28&gt;$H$2,"A","E")))</f>
        <v>E</v>
      </c>
      <c r="I28" s="33" t="s">
        <v>344</v>
      </c>
      <c r="J28" s="33"/>
    </row>
    <row r="29" spans="2:10" ht="15" customHeight="1" x14ac:dyDescent="0.25">
      <c r="B29" s="27" t="str">
        <f t="shared" ref="B29:B45" si="5">D29&amp;E29</f>
        <v>DOHARMIN MANUTURI MANIKASNTL.II-ECI</v>
      </c>
      <c r="C29" s="28">
        <v>24</v>
      </c>
      <c r="D29" s="32" t="s">
        <v>216</v>
      </c>
      <c r="E29" s="44" t="str">
        <f>VLOOKUP(F29,'New Code'!A:B,2,FALSE)</f>
        <v>ASNTL.II-ECI</v>
      </c>
      <c r="F29" s="33" t="s">
        <v>106</v>
      </c>
      <c r="G29" s="35">
        <v>43776</v>
      </c>
      <c r="H29" s="30" t="str">
        <f t="shared" ca="1" si="4"/>
        <v>E</v>
      </c>
      <c r="I29" s="33" t="s">
        <v>344</v>
      </c>
      <c r="J29" s="33"/>
    </row>
    <row r="30" spans="2:10" ht="15" customHeight="1" x14ac:dyDescent="0.25">
      <c r="B30" s="27" t="str">
        <f t="shared" si="5"/>
        <v>DOHARMIN MANUTURI MANIKBOSIET</v>
      </c>
      <c r="C30" s="28">
        <v>25</v>
      </c>
      <c r="D30" s="36" t="s">
        <v>216</v>
      </c>
      <c r="E30" s="44" t="str">
        <f>VLOOKUP(F30,'New Code'!A:B,2,FALSE)</f>
        <v>BOSIET</v>
      </c>
      <c r="F30" s="34" t="s">
        <v>21</v>
      </c>
      <c r="G30" s="35">
        <v>42961</v>
      </c>
      <c r="H30" s="30" t="str">
        <f t="shared" ca="1" si="4"/>
        <v>E</v>
      </c>
      <c r="I30" s="33" t="s">
        <v>344</v>
      </c>
      <c r="J30" s="33"/>
    </row>
    <row r="31" spans="2:10" ht="15" customHeight="1" x14ac:dyDescent="0.25">
      <c r="B31" s="27" t="str">
        <f t="shared" si="5"/>
        <v>DOHARMIN MANUTURI MANIKIRATAL.1</v>
      </c>
      <c r="C31" s="28">
        <v>26</v>
      </c>
      <c r="D31" s="36" t="s">
        <v>216</v>
      </c>
      <c r="E31" s="44" t="str">
        <f>VLOOKUP(F31,'New Code'!A:B,2,FALSE)</f>
        <v>IRATAL.1</v>
      </c>
      <c r="F31" s="33" t="s">
        <v>150</v>
      </c>
      <c r="G31" s="35">
        <v>43034</v>
      </c>
      <c r="H31" s="30" t="str">
        <f t="shared" ca="1" si="4"/>
        <v>E</v>
      </c>
      <c r="I31" s="33" t="s">
        <v>344</v>
      </c>
      <c r="J31" s="33"/>
    </row>
    <row r="32" spans="2:10" ht="15" customHeight="1" x14ac:dyDescent="0.25">
      <c r="B32" s="27" t="str">
        <f t="shared" si="5"/>
        <v>FORSANTO TAMBUNLGI</v>
      </c>
      <c r="C32" s="28">
        <v>27</v>
      </c>
      <c r="D32" s="36" t="s">
        <v>157</v>
      </c>
      <c r="E32" s="44" t="str">
        <f>VLOOKUP(F32,'New Code'!A:B,2,FALSE)</f>
        <v>LGI</v>
      </c>
      <c r="F32" s="33" t="s">
        <v>58</v>
      </c>
      <c r="G32" s="35">
        <v>44540</v>
      </c>
      <c r="H32" s="30" t="str">
        <f t="shared" ca="1" si="4"/>
        <v>E</v>
      </c>
      <c r="I32" s="33" t="s">
        <v>344</v>
      </c>
      <c r="J32" s="33"/>
    </row>
    <row r="33" spans="2:10" ht="15" customHeight="1" x14ac:dyDescent="0.25">
      <c r="B33" s="27" t="str">
        <f t="shared" si="5"/>
        <v>FORSANTO TAMBUNOPITO</v>
      </c>
      <c r="C33" s="28">
        <v>28</v>
      </c>
      <c r="D33" s="36" t="s">
        <v>157</v>
      </c>
      <c r="E33" s="44" t="str">
        <f>VLOOKUP(F33,'New Code'!A:B,2,FALSE)</f>
        <v>OPITO</v>
      </c>
      <c r="F33" s="33" t="s">
        <v>203</v>
      </c>
      <c r="G33" s="35">
        <v>44715</v>
      </c>
      <c r="H33" s="30" t="str">
        <f t="shared" ca="1" si="4"/>
        <v>E</v>
      </c>
      <c r="I33" s="33" t="s">
        <v>344</v>
      </c>
      <c r="J33" s="33"/>
    </row>
    <row r="34" spans="2:10" ht="15" customHeight="1" x14ac:dyDescent="0.25">
      <c r="B34" s="27" t="str">
        <f t="shared" si="5"/>
        <v>FX PERNANDO SAGALALGI</v>
      </c>
      <c r="C34" s="28">
        <v>29</v>
      </c>
      <c r="D34" s="32" t="s">
        <v>217</v>
      </c>
      <c r="E34" s="44" t="str">
        <f>VLOOKUP(F34,'New Code'!A:B,2,FALSE)</f>
        <v>LGI</v>
      </c>
      <c r="F34" s="33" t="s">
        <v>58</v>
      </c>
      <c r="G34" s="35">
        <v>44944</v>
      </c>
      <c r="H34" s="30" t="str">
        <f t="shared" ca="1" si="4"/>
        <v>E</v>
      </c>
      <c r="I34" s="33" t="s">
        <v>344</v>
      </c>
      <c r="J34" s="33"/>
    </row>
    <row r="35" spans="2:10" ht="15" customHeight="1" x14ac:dyDescent="0.25">
      <c r="B35" s="27" t="str">
        <f t="shared" si="5"/>
        <v>FX PERNANDO SAGALAWRI</v>
      </c>
      <c r="C35" s="28">
        <v>30</v>
      </c>
      <c r="D35" s="32" t="s">
        <v>217</v>
      </c>
      <c r="E35" s="44" t="str">
        <f>VLOOKUP(F35,'New Code'!A:B,2,FALSE)</f>
        <v>WRI</v>
      </c>
      <c r="F35" s="33" t="s">
        <v>69</v>
      </c>
      <c r="G35" s="35">
        <v>44143</v>
      </c>
      <c r="H35" s="30" t="str">
        <f t="shared" ca="1" si="4"/>
        <v>E</v>
      </c>
      <c r="I35" s="33" t="s">
        <v>344</v>
      </c>
      <c r="J35" s="33"/>
    </row>
    <row r="36" spans="2:10" ht="15" customHeight="1" x14ac:dyDescent="0.25">
      <c r="B36" s="27" t="str">
        <f t="shared" si="5"/>
        <v>FX PERNANDO SAGALAWRS</v>
      </c>
      <c r="C36" s="28">
        <v>31</v>
      </c>
      <c r="D36" s="32" t="s">
        <v>217</v>
      </c>
      <c r="E36" s="44" t="str">
        <f>VLOOKUP(F36,'New Code'!A:B,2,FALSE)</f>
        <v>WRS</v>
      </c>
      <c r="F36" s="33" t="s">
        <v>71</v>
      </c>
      <c r="G36" s="35">
        <v>42889</v>
      </c>
      <c r="H36" s="30" t="str">
        <f t="shared" ca="1" si="4"/>
        <v>E</v>
      </c>
      <c r="I36" s="33" t="s">
        <v>344</v>
      </c>
      <c r="J36" s="33"/>
    </row>
    <row r="37" spans="2:10" ht="15" customHeight="1" x14ac:dyDescent="0.25">
      <c r="B37" s="27" t="str">
        <f t="shared" si="5"/>
        <v>FX PERNANDO SAGALAIRATAL.1</v>
      </c>
      <c r="C37" s="28">
        <v>32</v>
      </c>
      <c r="D37" s="32" t="s">
        <v>217</v>
      </c>
      <c r="E37" s="44" t="str">
        <f>VLOOKUP(F37,'New Code'!A:B,2,FALSE)</f>
        <v>IRATAL.1</v>
      </c>
      <c r="F37" s="33" t="s">
        <v>150</v>
      </c>
      <c r="G37" s="35">
        <v>43034</v>
      </c>
      <c r="H37" s="30" t="str">
        <f t="shared" ca="1" si="4"/>
        <v>E</v>
      </c>
      <c r="I37" s="33" t="s">
        <v>344</v>
      </c>
      <c r="J37" s="33"/>
    </row>
    <row r="38" spans="2:10" ht="15" customHeight="1" x14ac:dyDescent="0.25">
      <c r="B38" s="27" t="str">
        <f t="shared" si="5"/>
        <v>FX PERNANDO SAGALAPNGS SCAF</v>
      </c>
      <c r="C38" s="28">
        <v>33</v>
      </c>
      <c r="D38" s="36" t="s">
        <v>217</v>
      </c>
      <c r="E38" s="44" t="str">
        <f>VLOOKUP(F38,'New Code'!A:B,2,FALSE)</f>
        <v>PNGS SCAF</v>
      </c>
      <c r="F38" s="33" t="s">
        <v>156</v>
      </c>
      <c r="G38" s="35">
        <v>44687</v>
      </c>
      <c r="H38" s="30" t="str">
        <f t="shared" ca="1" si="4"/>
        <v>E</v>
      </c>
      <c r="I38" s="33" t="s">
        <v>344</v>
      </c>
      <c r="J38" s="33"/>
    </row>
    <row r="39" spans="2:10" ht="15" customHeight="1" x14ac:dyDescent="0.25">
      <c r="B39" s="27" t="str">
        <f t="shared" si="5"/>
        <v>GRATCIA NATANAEL SIMANJUNTAKLEEA 7</v>
      </c>
      <c r="C39" s="28">
        <v>34</v>
      </c>
      <c r="D39" s="36" t="s">
        <v>158</v>
      </c>
      <c r="E39" s="44" t="str">
        <f>VLOOKUP(F39,'New Code'!A:B,2,FALSE)</f>
        <v>LEEA 7</v>
      </c>
      <c r="F39" s="33" t="s">
        <v>54</v>
      </c>
      <c r="G39" s="35">
        <v>44906</v>
      </c>
      <c r="H39" s="30" t="str">
        <f t="shared" ca="1" si="4"/>
        <v>E</v>
      </c>
      <c r="I39" s="33" t="s">
        <v>344</v>
      </c>
      <c r="J39" s="33"/>
    </row>
    <row r="40" spans="2:10" ht="15" customHeight="1" x14ac:dyDescent="0.25">
      <c r="B40" s="27" t="str">
        <f t="shared" si="5"/>
        <v>GRATCIA NATANAEL SIMANJUNTAKCI MIGS/NAKER</v>
      </c>
      <c r="C40" s="28">
        <v>35</v>
      </c>
      <c r="D40" s="36" t="s">
        <v>158</v>
      </c>
      <c r="E40" s="44" t="str">
        <f>VLOOKUP(F40,'New Code'!A:B,2,FALSE)</f>
        <v>CI MIGS/NAKER</v>
      </c>
      <c r="F40" s="33" t="s">
        <v>246</v>
      </c>
      <c r="G40" s="35">
        <v>44533</v>
      </c>
      <c r="H40" s="30" t="str">
        <f t="shared" ca="1" si="4"/>
        <v>E</v>
      </c>
      <c r="I40" s="33" t="s">
        <v>344</v>
      </c>
      <c r="J40" s="33"/>
    </row>
    <row r="41" spans="2:10" ht="15" customHeight="1" x14ac:dyDescent="0.25">
      <c r="B41" s="27" t="str">
        <f t="shared" si="5"/>
        <v>GRATCIA NATANAEL SIMANJUNTAKCI LSP</v>
      </c>
      <c r="C41" s="28">
        <v>36</v>
      </c>
      <c r="D41" s="36" t="s">
        <v>158</v>
      </c>
      <c r="E41" s="44" t="str">
        <f>VLOOKUP(F41,'New Code'!A:B,2,FALSE)</f>
        <v>CI LSP</v>
      </c>
      <c r="F41" s="34" t="s">
        <v>60</v>
      </c>
      <c r="G41" s="35">
        <v>44517</v>
      </c>
      <c r="H41" s="30" t="str">
        <f t="shared" ca="1" si="4"/>
        <v>E</v>
      </c>
      <c r="I41" s="33" t="s">
        <v>344</v>
      </c>
      <c r="J41" s="33"/>
    </row>
    <row r="42" spans="2:10" ht="15" customHeight="1" x14ac:dyDescent="0.25">
      <c r="B42" s="27" t="str">
        <f t="shared" si="5"/>
        <v>GRATCIA NATANAEL SIMANJUNTAKLGI</v>
      </c>
      <c r="C42" s="28">
        <v>37</v>
      </c>
      <c r="D42" s="36" t="s">
        <v>158</v>
      </c>
      <c r="E42" s="44" t="str">
        <f>VLOOKUP(F42,'New Code'!A:B,2,FALSE)</f>
        <v>LGI</v>
      </c>
      <c r="F42" s="34" t="s">
        <v>58</v>
      </c>
      <c r="G42" s="35">
        <v>44570</v>
      </c>
      <c r="H42" s="30" t="str">
        <f t="shared" ref="H42:H48" ca="1" si="6">IF(D42="","",IF(G42="","A",IF(G42&gt;$H$2,"A","E")))</f>
        <v>E</v>
      </c>
      <c r="I42" s="33" t="s">
        <v>344</v>
      </c>
      <c r="J42" s="33"/>
    </row>
    <row r="43" spans="2:10" ht="15" customHeight="1" x14ac:dyDescent="0.25">
      <c r="B43" s="27" t="str">
        <f t="shared" si="5"/>
        <v>JULI PURWANTOBOSIET</v>
      </c>
      <c r="C43" s="28">
        <v>38</v>
      </c>
      <c r="D43" s="32" t="s">
        <v>161</v>
      </c>
      <c r="E43" s="44" t="str">
        <f>VLOOKUP(F43,'New Code'!A:B,2,FALSE)</f>
        <v>BOSIET</v>
      </c>
      <c r="F43" s="34" t="s">
        <v>21</v>
      </c>
      <c r="G43" s="35">
        <v>43002</v>
      </c>
      <c r="H43" s="30" t="str">
        <f t="shared" ca="1" si="6"/>
        <v>E</v>
      </c>
      <c r="I43" s="33" t="s">
        <v>344</v>
      </c>
      <c r="J43" s="33"/>
    </row>
    <row r="44" spans="2:10" ht="15" customHeight="1" x14ac:dyDescent="0.25">
      <c r="B44" s="27" t="str">
        <f t="shared" si="5"/>
        <v>KUWATOCI MIGS/NAKER</v>
      </c>
      <c r="C44" s="28">
        <v>39</v>
      </c>
      <c r="D44" s="36" t="s">
        <v>164</v>
      </c>
      <c r="E44" s="44" t="str">
        <f>VLOOKUP(F44,'New Code'!A:B,2,FALSE)</f>
        <v>CI MIGS/NAKER</v>
      </c>
      <c r="F44" s="33" t="s">
        <v>246</v>
      </c>
      <c r="G44" s="35">
        <v>43252</v>
      </c>
      <c r="H44" s="30" t="str">
        <f t="shared" ca="1" si="6"/>
        <v>E</v>
      </c>
      <c r="I44" s="33" t="s">
        <v>348</v>
      </c>
      <c r="J44" s="33"/>
    </row>
    <row r="45" spans="2:10" ht="15" customHeight="1" x14ac:dyDescent="0.25">
      <c r="B45" s="27" t="str">
        <f t="shared" si="5"/>
        <v>KUWATOTBOSIET</v>
      </c>
      <c r="C45" s="28">
        <v>40</v>
      </c>
      <c r="D45" s="45" t="s">
        <v>164</v>
      </c>
      <c r="E45" s="44" t="str">
        <f>VLOOKUP(F45,'New Code'!A:B,2,FALSE)</f>
        <v>TBOSIET</v>
      </c>
      <c r="F45" s="46" t="s">
        <v>10</v>
      </c>
      <c r="G45" s="37">
        <v>44844</v>
      </c>
      <c r="H45" s="30" t="str">
        <f t="shared" ca="1" si="6"/>
        <v>E</v>
      </c>
      <c r="I45" s="33" t="s">
        <v>348</v>
      </c>
      <c r="J45" s="33"/>
    </row>
    <row r="46" spans="2:10" ht="15" customHeight="1" x14ac:dyDescent="0.25">
      <c r="B46" s="27" t="str">
        <f t="shared" ref="B46:B51" si="7">D46&amp;E46</f>
        <v>NOVIED NAZARDDT</v>
      </c>
      <c r="C46" s="28">
        <v>41</v>
      </c>
      <c r="D46" s="32" t="s">
        <v>219</v>
      </c>
      <c r="E46" s="44" t="str">
        <f>VLOOKUP(F46,'New Code'!A:B,2,FALSE)</f>
        <v>DDT</v>
      </c>
      <c r="F46" s="33" t="s">
        <v>15</v>
      </c>
      <c r="G46" s="35">
        <v>44703</v>
      </c>
      <c r="H46" s="30" t="str">
        <f t="shared" ca="1" si="6"/>
        <v>E</v>
      </c>
      <c r="I46" s="33" t="s">
        <v>344</v>
      </c>
      <c r="J46" s="33"/>
    </row>
    <row r="47" spans="2:10" ht="15" customHeight="1" x14ac:dyDescent="0.25">
      <c r="B47" s="27" t="str">
        <f t="shared" si="7"/>
        <v>PAMBUDHI KRISTYANTOLEEA 2</v>
      </c>
      <c r="C47" s="28">
        <v>42</v>
      </c>
      <c r="D47" s="38" t="s">
        <v>220</v>
      </c>
      <c r="E47" s="44" t="str">
        <f>VLOOKUP(F47,'New Code'!A:B,2,FALSE)</f>
        <v>LEEA 2</v>
      </c>
      <c r="F47" s="33" t="s">
        <v>44</v>
      </c>
      <c r="G47" s="39">
        <v>44879</v>
      </c>
      <c r="H47" s="30" t="str">
        <f t="shared" ca="1" si="6"/>
        <v>E</v>
      </c>
      <c r="I47" s="33" t="s">
        <v>344</v>
      </c>
      <c r="J47" s="33"/>
    </row>
    <row r="48" spans="2:10" ht="15" customHeight="1" x14ac:dyDescent="0.25">
      <c r="B48" s="27" t="str">
        <f t="shared" si="7"/>
        <v>PAMBUDHI KRISTYANTOCI MIGS/NAKER</v>
      </c>
      <c r="C48" s="28">
        <v>43</v>
      </c>
      <c r="D48" s="38" t="s">
        <v>220</v>
      </c>
      <c r="E48" s="44" t="str">
        <f>VLOOKUP(F48,'New Code'!A:B,2,FALSE)</f>
        <v>CI MIGS/NAKER</v>
      </c>
      <c r="F48" s="33" t="s">
        <v>246</v>
      </c>
      <c r="G48" s="35">
        <v>44820</v>
      </c>
      <c r="H48" s="30" t="str">
        <f t="shared" ca="1" si="6"/>
        <v>E</v>
      </c>
      <c r="I48" s="33" t="s">
        <v>344</v>
      </c>
      <c r="J48" s="33"/>
    </row>
    <row r="49" spans="2:10" ht="15" customHeight="1" x14ac:dyDescent="0.25">
      <c r="B49" s="27" t="str">
        <f t="shared" si="7"/>
        <v>RIDWAN ABNER SIANIPARBOSIET</v>
      </c>
      <c r="C49" s="28">
        <v>44</v>
      </c>
      <c r="D49" s="38" t="s">
        <v>165</v>
      </c>
      <c r="E49" s="44" t="str">
        <f>VLOOKUP(F49,'New Code'!A:B,2,FALSE)</f>
        <v>BOSIET</v>
      </c>
      <c r="F49" s="33" t="s">
        <v>21</v>
      </c>
      <c r="G49" s="35">
        <v>42743</v>
      </c>
      <c r="H49" s="30" t="str">
        <f t="shared" ref="H49:H52" ca="1" si="8">IF(D49="","",IF(G49="","A",IF(G49&gt;$H$2,"A","E")))</f>
        <v>E</v>
      </c>
      <c r="I49" s="33" t="s">
        <v>344</v>
      </c>
      <c r="J49" s="33"/>
    </row>
    <row r="50" spans="2:10" ht="15" customHeight="1" x14ac:dyDescent="0.25">
      <c r="B50" s="27" t="str">
        <f t="shared" si="7"/>
        <v>RIDWAN ABNER SIANIPAROPITO</v>
      </c>
      <c r="C50" s="28">
        <v>45</v>
      </c>
      <c r="D50" s="38" t="s">
        <v>165</v>
      </c>
      <c r="E50" s="44" t="str">
        <f>VLOOKUP(F50,'New Code'!A:B,2,FALSE)</f>
        <v>OPITO</v>
      </c>
      <c r="F50" s="34" t="s">
        <v>203</v>
      </c>
      <c r="G50" s="35">
        <v>43497</v>
      </c>
      <c r="H50" s="30" t="str">
        <f t="shared" ca="1" si="8"/>
        <v>E</v>
      </c>
      <c r="I50" s="33" t="s">
        <v>344</v>
      </c>
      <c r="J50" s="33"/>
    </row>
    <row r="51" spans="2:10" ht="15" customHeight="1" x14ac:dyDescent="0.25">
      <c r="B51" s="27" t="str">
        <f t="shared" si="7"/>
        <v>RIDWAN ABNER SIANIPAROGC</v>
      </c>
      <c r="C51" s="28">
        <v>46</v>
      </c>
      <c r="D51" s="32" t="s">
        <v>165</v>
      </c>
      <c r="E51" s="44" t="str">
        <f>VLOOKUP(F51,'New Code'!A:B,2,FALSE)</f>
        <v>OGC</v>
      </c>
      <c r="F51" s="34" t="s">
        <v>74</v>
      </c>
      <c r="G51" s="35">
        <v>44495</v>
      </c>
      <c r="H51" s="30" t="str">
        <f t="shared" ca="1" si="8"/>
        <v>E</v>
      </c>
      <c r="I51" s="33" t="s">
        <v>344</v>
      </c>
      <c r="J51" s="33"/>
    </row>
    <row r="52" spans="2:10" ht="15" customHeight="1" x14ac:dyDescent="0.25">
      <c r="B52" s="27" t="str">
        <f t="shared" ref="B52:B56" si="9">D52&amp;E52</f>
        <v>SYAIFULBOSIET</v>
      </c>
      <c r="C52" s="28">
        <v>47</v>
      </c>
      <c r="D52" s="45" t="s">
        <v>166</v>
      </c>
      <c r="E52" s="44" t="str">
        <f>VLOOKUP(F52,'New Code'!A:B,2,FALSE)</f>
        <v>BOSIET</v>
      </c>
      <c r="F52" s="47" t="s">
        <v>21</v>
      </c>
      <c r="G52" s="35">
        <v>43897</v>
      </c>
      <c r="H52" s="30" t="str">
        <f t="shared" ca="1" si="8"/>
        <v>E</v>
      </c>
      <c r="I52" s="46" t="s">
        <v>344</v>
      </c>
      <c r="J52" s="33"/>
    </row>
    <row r="53" spans="2:10" ht="15" customHeight="1" x14ac:dyDescent="0.25">
      <c r="B53" s="27" t="str">
        <f t="shared" si="9"/>
        <v>YUDHI MURDANABOSIET</v>
      </c>
      <c r="C53" s="28">
        <v>48</v>
      </c>
      <c r="D53" s="38" t="s">
        <v>172</v>
      </c>
      <c r="E53" s="44" t="str">
        <f>VLOOKUP(F53,'New Code'!A:B,2,FALSE)</f>
        <v>BOSIET</v>
      </c>
      <c r="F53" s="33" t="s">
        <v>21</v>
      </c>
      <c r="G53" s="35">
        <v>42893</v>
      </c>
      <c r="H53" s="30" t="str">
        <f t="shared" ref="H53:H57" ca="1" si="10">IF(D53="","",IF(G53="","A",IF(G53&gt;$H$2,"A","E")))</f>
        <v>E</v>
      </c>
      <c r="I53" s="46" t="s">
        <v>344</v>
      </c>
      <c r="J53" s="33"/>
    </row>
    <row r="54" spans="2:10" ht="15" customHeight="1" x14ac:dyDescent="0.25">
      <c r="B54" s="27" t="str">
        <f t="shared" si="9"/>
        <v>SIHAR PANDAPOTAN SIREGAROHC</v>
      </c>
      <c r="C54" s="28">
        <v>49</v>
      </c>
      <c r="D54" s="32" t="s">
        <v>345</v>
      </c>
      <c r="E54" s="44" t="str">
        <f>VLOOKUP(F54,'New Code'!A:B,2,FALSE)</f>
        <v>OHC</v>
      </c>
      <c r="F54" s="33" t="s">
        <v>76</v>
      </c>
      <c r="G54" s="35">
        <v>44607</v>
      </c>
      <c r="H54" s="30" t="str">
        <f t="shared" ca="1" si="10"/>
        <v>E</v>
      </c>
      <c r="I54" s="46" t="s">
        <v>344</v>
      </c>
      <c r="J54" s="33"/>
    </row>
    <row r="55" spans="2:10" ht="15" customHeight="1" x14ac:dyDescent="0.25">
      <c r="B55" s="27" t="str">
        <f t="shared" si="9"/>
        <v>OKI WIRANATABSS</v>
      </c>
      <c r="C55" s="28">
        <v>50</v>
      </c>
      <c r="D55" s="32" t="s">
        <v>159</v>
      </c>
      <c r="E55" s="44" t="str">
        <f>VLOOKUP(F55,'New Code'!A:B,2,FALSE)</f>
        <v>BSS</v>
      </c>
      <c r="F55" s="33" t="s">
        <v>19</v>
      </c>
      <c r="G55" s="35">
        <v>44871</v>
      </c>
      <c r="H55" s="30" t="str">
        <f t="shared" ca="1" si="10"/>
        <v>E</v>
      </c>
      <c r="I55" s="46" t="s">
        <v>344</v>
      </c>
      <c r="J55" s="33"/>
    </row>
    <row r="56" spans="2:10" ht="15" customHeight="1" x14ac:dyDescent="0.25">
      <c r="B56" s="27" t="str">
        <f t="shared" si="9"/>
        <v>TONY SETIAWANBSS</v>
      </c>
      <c r="C56" s="28">
        <v>51</v>
      </c>
      <c r="D56" s="32" t="s">
        <v>346</v>
      </c>
      <c r="E56" s="44" t="str">
        <f>VLOOKUP(F56,'New Code'!A:B,2,FALSE)</f>
        <v>BSS</v>
      </c>
      <c r="F56" s="34" t="s">
        <v>19</v>
      </c>
      <c r="G56" s="35">
        <v>44969</v>
      </c>
      <c r="H56" s="30" t="str">
        <f t="shared" ca="1" si="10"/>
        <v>E</v>
      </c>
      <c r="I56" s="46" t="s">
        <v>344</v>
      </c>
      <c r="J56" s="33"/>
    </row>
    <row r="57" spans="2:10" ht="15" customHeight="1" x14ac:dyDescent="0.25">
      <c r="B57" s="27" t="str">
        <f t="shared" ref="B57" si="11">D57&amp;E57</f>
        <v>MOHAMAD LUTFIDS1</v>
      </c>
      <c r="C57" s="28">
        <v>52</v>
      </c>
      <c r="D57" s="36" t="s">
        <v>173</v>
      </c>
      <c r="E57" s="44" t="str">
        <f>VLOOKUP(F57,'New Code'!A:B,2,FALSE)</f>
        <v>DS1</v>
      </c>
      <c r="F57" s="33" t="s">
        <v>142</v>
      </c>
      <c r="G57" s="35">
        <v>44982</v>
      </c>
      <c r="H57" s="30" t="str">
        <f t="shared" ca="1" si="10"/>
        <v>E</v>
      </c>
      <c r="I57" s="33" t="s">
        <v>344</v>
      </c>
      <c r="J57" s="33" t="s">
        <v>397</v>
      </c>
    </row>
    <row r="58" spans="2:10" x14ac:dyDescent="0.25">
      <c r="B58" s="27" t="str">
        <f t="shared" ref="B58:B62" si="12">D58&amp;E58</f>
        <v>ARI CAHYADIASNTL.II-MT</v>
      </c>
      <c r="C58" s="28">
        <v>53</v>
      </c>
      <c r="D58" s="36" t="s">
        <v>171</v>
      </c>
      <c r="E58" s="44" t="str">
        <f>VLOOKUP(F58,'New Code'!A:B,2,FALSE)</f>
        <v>ASNTL.II-MT</v>
      </c>
      <c r="F58" s="33" t="s">
        <v>98</v>
      </c>
      <c r="G58" s="35">
        <v>44112</v>
      </c>
      <c r="H58" s="30" t="str">
        <f t="shared" ref="H58:H62" ca="1" si="13">IF(D58="","",IF(G58="","A",IF(G58&gt;$H$2,"A","E")))</f>
        <v>E</v>
      </c>
      <c r="I58" s="33" t="s">
        <v>344</v>
      </c>
      <c r="J58" s="33"/>
    </row>
    <row r="59" spans="2:10" x14ac:dyDescent="0.25">
      <c r="B59" s="27" t="str">
        <f t="shared" si="12"/>
        <v>ARI CAHYADIASNTL.II-PT</v>
      </c>
      <c r="C59" s="28">
        <v>54</v>
      </c>
      <c r="D59" s="36" t="s">
        <v>171</v>
      </c>
      <c r="E59" s="44" t="str">
        <f>VLOOKUP(F59,'New Code'!A:B,2,FALSE)</f>
        <v>ASNTL.II-PT</v>
      </c>
      <c r="F59" s="33" t="s">
        <v>100</v>
      </c>
      <c r="G59" s="35">
        <v>44112</v>
      </c>
      <c r="H59" s="30" t="str">
        <f t="shared" ca="1" si="13"/>
        <v>E</v>
      </c>
      <c r="I59" s="33" t="s">
        <v>344</v>
      </c>
      <c r="J59" s="33"/>
    </row>
    <row r="60" spans="2:10" x14ac:dyDescent="0.25">
      <c r="B60" s="27" t="str">
        <f t="shared" si="12"/>
        <v>M DIPO DUANTOROASNTL.II-UT</v>
      </c>
      <c r="C60" s="28">
        <v>55</v>
      </c>
      <c r="D60" s="36" t="s">
        <v>174</v>
      </c>
      <c r="E60" s="44" t="str">
        <f>VLOOKUP(F60,'New Code'!A:B,2,FALSE)</f>
        <v>ASNTL.II-UT</v>
      </c>
      <c r="F60" s="33" t="s">
        <v>102</v>
      </c>
      <c r="G60" s="35">
        <v>44557</v>
      </c>
      <c r="H60" s="30" t="str">
        <f t="shared" ca="1" si="13"/>
        <v>E</v>
      </c>
      <c r="I60" s="33" t="s">
        <v>344</v>
      </c>
      <c r="J60" s="33"/>
    </row>
    <row r="61" spans="2:10" x14ac:dyDescent="0.25">
      <c r="B61" s="27" t="str">
        <f t="shared" si="12"/>
        <v>DOHARMIN MANUTURI MANIKASNTL.II-UT</v>
      </c>
      <c r="C61" s="28">
        <v>56</v>
      </c>
      <c r="D61" s="36" t="s">
        <v>216</v>
      </c>
      <c r="E61" s="44" t="str">
        <f>VLOOKUP(F61,'New Code'!A:B,2,FALSE)</f>
        <v>ASNTL.II-UT</v>
      </c>
      <c r="F61" s="33" t="s">
        <v>102</v>
      </c>
      <c r="G61" s="35">
        <v>44557</v>
      </c>
      <c r="H61" s="30" t="str">
        <f t="shared" ca="1" si="13"/>
        <v>E</v>
      </c>
      <c r="I61" s="33" t="s">
        <v>344</v>
      </c>
      <c r="J61" s="33"/>
    </row>
    <row r="62" spans="2:10" x14ac:dyDescent="0.25">
      <c r="B62" s="27" t="str">
        <f t="shared" si="12"/>
        <v>DONI KATMELASNTL.II-UT</v>
      </c>
      <c r="C62" s="28">
        <v>57</v>
      </c>
      <c r="D62" s="36" t="s">
        <v>242</v>
      </c>
      <c r="E62" s="44" t="str">
        <f>VLOOKUP(F62,'New Code'!A:B,2,FALSE)</f>
        <v>ASNTL.II-UT</v>
      </c>
      <c r="F62" s="33" t="s">
        <v>102</v>
      </c>
      <c r="G62" s="35">
        <v>44739</v>
      </c>
      <c r="H62" s="30" t="str">
        <f t="shared" ca="1" si="13"/>
        <v>E</v>
      </c>
      <c r="I62" s="33" t="s">
        <v>344</v>
      </c>
      <c r="J62" s="33"/>
    </row>
    <row r="63" spans="2:10" x14ac:dyDescent="0.25">
      <c r="B63" s="27" t="str">
        <f t="shared" ref="B63:B64" si="14">D63&amp;E63</f>
        <v>IDHAMLGI</v>
      </c>
      <c r="C63" s="28">
        <v>58</v>
      </c>
      <c r="D63" s="36" t="s">
        <v>218</v>
      </c>
      <c r="E63" s="44" t="str">
        <f>VLOOKUP(F63,'New Code'!A:B,2,FALSE)</f>
        <v>LGI</v>
      </c>
      <c r="F63" s="33" t="s">
        <v>58</v>
      </c>
      <c r="G63" s="35">
        <v>45005</v>
      </c>
      <c r="H63" s="30" t="str">
        <f t="shared" ref="H63:H64" ca="1" si="15">IF(D63="","",IF(G63="","A",IF(G63&gt;$H$2,"A","E")))</f>
        <v>E</v>
      </c>
      <c r="I63" s="33" t="s">
        <v>344</v>
      </c>
      <c r="J63" s="33"/>
    </row>
    <row r="64" spans="2:10" x14ac:dyDescent="0.25">
      <c r="B64" s="27" t="str">
        <f t="shared" si="14"/>
        <v>UJAINIDDT</v>
      </c>
      <c r="C64" s="28">
        <v>59</v>
      </c>
      <c r="D64" s="36" t="s">
        <v>241</v>
      </c>
      <c r="E64" s="44" t="str">
        <f>VLOOKUP(F64,'New Code'!A:B,2,FALSE)</f>
        <v>DDT</v>
      </c>
      <c r="F64" s="33" t="s">
        <v>15</v>
      </c>
      <c r="G64" s="35">
        <v>42695</v>
      </c>
      <c r="H64" s="30" t="str">
        <f t="shared" ca="1" si="15"/>
        <v>E</v>
      </c>
      <c r="I64" s="33" t="s">
        <v>344</v>
      </c>
      <c r="J64" s="33"/>
    </row>
    <row r="65" spans="2:10" x14ac:dyDescent="0.25">
      <c r="B65" s="27" t="str">
        <f t="shared" ref="B65" si="16">D65&amp;E65</f>
        <v>YULIUS KAHUMAKOCI MIGS/NAKER</v>
      </c>
      <c r="C65" s="28">
        <v>60</v>
      </c>
      <c r="D65" s="59" t="s">
        <v>238</v>
      </c>
      <c r="E65" s="50" t="str">
        <f>VLOOKUP(F65,'New Code'!A:B,2,FALSE)</f>
        <v>CI MIGS/NAKER</v>
      </c>
      <c r="F65" s="49" t="s">
        <v>246</v>
      </c>
      <c r="G65" s="60">
        <v>44830</v>
      </c>
      <c r="H65" s="61" t="str">
        <f t="shared" ref="H65" ca="1" si="17">IF(D65="","",IF(G65="","A",IF(G65&gt;$H$2,"A","E")))</f>
        <v>E</v>
      </c>
      <c r="I65" s="33" t="s">
        <v>348</v>
      </c>
      <c r="J65" s="33"/>
    </row>
    <row r="66" spans="2:10" x14ac:dyDescent="0.25">
      <c r="B66" s="27" t="str">
        <f t="shared" ref="B66:B68" si="18">D66&amp;E66</f>
        <v>HAJILITBOSIET</v>
      </c>
      <c r="C66" s="28">
        <v>61</v>
      </c>
      <c r="D66" s="55" t="s">
        <v>370</v>
      </c>
      <c r="E66" s="50" t="str">
        <f>VLOOKUP(F66,'New Code'!A:B,2,FALSE)</f>
        <v>TBOSIET</v>
      </c>
      <c r="F66" s="49" t="s">
        <v>10</v>
      </c>
      <c r="G66" s="51">
        <v>44276</v>
      </c>
      <c r="H66" s="52" t="str">
        <f t="shared" ref="H66" ca="1" si="19">IF(D66="","",IF(G66="","A",IF(G66&gt;$H$2,"A","E")))</f>
        <v>E</v>
      </c>
      <c r="I66" s="49" t="s">
        <v>344</v>
      </c>
      <c r="J66" s="29"/>
    </row>
    <row r="67" spans="2:10" x14ac:dyDescent="0.25">
      <c r="B67" s="27" t="str">
        <f t="shared" si="18"/>
        <v>DHIAN ARDITAMACI MIGS/NAKER</v>
      </c>
      <c r="C67" s="28">
        <v>62</v>
      </c>
      <c r="D67" s="49" t="s">
        <v>163</v>
      </c>
      <c r="E67" s="50" t="str">
        <f>VLOOKUP(F67,'New Code'!A:B,2,FALSE)</f>
        <v>CI MIGS/NAKER</v>
      </c>
      <c r="F67" s="49" t="s">
        <v>246</v>
      </c>
      <c r="G67" s="51">
        <v>44807</v>
      </c>
      <c r="H67" s="52" t="str">
        <f t="shared" ref="H67:H68" ca="1" si="20">IF(D67="","",IF(G67="","A",IF(G67&gt;$H$2,"A","E")))</f>
        <v>E</v>
      </c>
      <c r="I67" s="33" t="s">
        <v>344</v>
      </c>
      <c r="J67" s="29"/>
    </row>
    <row r="68" spans="2:10" x14ac:dyDescent="0.25">
      <c r="B68" s="27" t="str">
        <f t="shared" si="18"/>
        <v>RIFALDI ARIEFBOSIET</v>
      </c>
      <c r="C68" s="28">
        <v>63</v>
      </c>
      <c r="D68" s="49" t="s">
        <v>222</v>
      </c>
      <c r="E68" s="50" t="str">
        <f>VLOOKUP(F68,'New Code'!A:B,2,FALSE)</f>
        <v>BOSIET</v>
      </c>
      <c r="F68" s="49" t="s">
        <v>21</v>
      </c>
      <c r="G68" s="51">
        <v>44803</v>
      </c>
      <c r="H68" s="52" t="str">
        <f t="shared" ca="1" si="20"/>
        <v>E</v>
      </c>
      <c r="I68" s="33" t="s">
        <v>344</v>
      </c>
      <c r="J68" s="29"/>
    </row>
    <row r="69" spans="2:10" x14ac:dyDescent="0.25">
      <c r="B69" s="27" t="str">
        <f t="shared" ref="B69:B70" si="21">D69&amp;E69</f>
        <v>SAURIDA SIBARANILGI</v>
      </c>
      <c r="C69" s="28">
        <v>64</v>
      </c>
      <c r="D69" s="49" t="s">
        <v>347</v>
      </c>
      <c r="E69" s="50" t="str">
        <f>VLOOKUP(F69,'New Code'!A:B,2,FALSE)</f>
        <v>LGI</v>
      </c>
      <c r="F69" s="49" t="s">
        <v>58</v>
      </c>
      <c r="G69" s="51">
        <v>44857</v>
      </c>
      <c r="H69" s="52" t="str">
        <f t="shared" ref="H69" ca="1" si="22">IF(D69="","",IF(G69="","A",IF(G69&gt;$H$2,"A","E")))</f>
        <v>E</v>
      </c>
      <c r="I69" s="33" t="s">
        <v>344</v>
      </c>
      <c r="J69" s="29"/>
    </row>
    <row r="70" spans="2:10" x14ac:dyDescent="0.25">
      <c r="B70" s="27" t="str">
        <f t="shared" si="21"/>
        <v>YUDHI PRASETYOCI MIGS/NAKER</v>
      </c>
      <c r="C70" s="28">
        <v>65</v>
      </c>
      <c r="D70" s="49" t="s">
        <v>221</v>
      </c>
      <c r="E70" s="50" t="str">
        <f>VLOOKUP(F70,'New Code'!A:B,2,FALSE)</f>
        <v>CI MIGS/NAKER</v>
      </c>
      <c r="F70" s="62" t="s">
        <v>246</v>
      </c>
      <c r="G70" s="51">
        <v>44850</v>
      </c>
      <c r="H70" s="52" t="str">
        <f t="shared" ref="H70" ca="1" si="23">IF(D70="","",IF(G70="","A",IF(G70&gt;$H$2,"A","E")))</f>
        <v>E</v>
      </c>
      <c r="I70" s="33" t="s">
        <v>344</v>
      </c>
      <c r="J70" s="29"/>
    </row>
  </sheetData>
  <autoFilter ref="C5:J70"/>
  <conditionalFormatting sqref="G26 E69:E70 H67:H68 I68:I69 E67 I65 E65:G65 D58:D64 F60 G58:I64 D43:D56 F43:G56 D32:D41 F32:G41 D28:D30 F28:G30 D20:D25 F20:G25 I20:I56 D11:D18 F11:G18 E7:E64 D6:G6 I6:I18 H6:H57 C6:C70">
    <cfRule type="expression" dxfId="43" priority="1192">
      <formula>$H6="E"</formula>
    </cfRule>
  </conditionalFormatting>
  <conditionalFormatting sqref="D8 F8:G8">
    <cfRule type="expression" dxfId="42" priority="1118">
      <formula>$H8="E"</formula>
    </cfRule>
  </conditionalFormatting>
  <conditionalFormatting sqref="D9 F9:G9">
    <cfRule type="expression" dxfId="41" priority="1116">
      <formula>$H9="E"</formula>
    </cfRule>
  </conditionalFormatting>
  <conditionalFormatting sqref="B9">
    <cfRule type="duplicateValues" dxfId="40" priority="1117"/>
  </conditionalFormatting>
  <conditionalFormatting sqref="D10 F10:G10">
    <cfRule type="expression" dxfId="39" priority="1110">
      <formula>$H10="E"</formula>
    </cfRule>
  </conditionalFormatting>
  <conditionalFormatting sqref="B10">
    <cfRule type="duplicateValues" dxfId="38" priority="1111"/>
  </conditionalFormatting>
  <conditionalFormatting sqref="D26">
    <cfRule type="expression" dxfId="37" priority="1082">
      <formula>$H26="E"</formula>
    </cfRule>
  </conditionalFormatting>
  <conditionalFormatting sqref="B26">
    <cfRule type="duplicateValues" dxfId="36" priority="1083"/>
  </conditionalFormatting>
  <conditionalFormatting sqref="F26">
    <cfRule type="expression" dxfId="35" priority="1081">
      <formula>$H26="E"</formula>
    </cfRule>
  </conditionalFormatting>
  <conditionalFormatting sqref="D27 F27:G27">
    <cfRule type="expression" dxfId="34" priority="1067">
      <formula>$H27="E"</formula>
    </cfRule>
  </conditionalFormatting>
  <conditionalFormatting sqref="F42:G42 D42">
    <cfRule type="expression" dxfId="33" priority="1017">
      <formula>$H42="E"</formula>
    </cfRule>
  </conditionalFormatting>
  <conditionalFormatting sqref="D7 F7:G7">
    <cfRule type="expression" dxfId="32" priority="981">
      <formula>$H7="E"</formula>
    </cfRule>
  </conditionalFormatting>
  <conditionalFormatting sqref="D31 F31:G31">
    <cfRule type="expression" dxfId="31" priority="959">
      <formula>$H31="E"</formula>
    </cfRule>
  </conditionalFormatting>
  <conditionalFormatting sqref="D1">
    <cfRule type="expression" dxfId="30" priority="916">
      <formula>$H1="E"</formula>
    </cfRule>
  </conditionalFormatting>
  <conditionalFormatting sqref="D2">
    <cfRule type="expression" dxfId="29" priority="910">
      <formula>$H2="E"</formula>
    </cfRule>
  </conditionalFormatting>
  <conditionalFormatting sqref="D19 G19">
    <cfRule type="expression" dxfId="28" priority="893">
      <formula>$H19="E"</formula>
    </cfRule>
  </conditionalFormatting>
  <conditionalFormatting sqref="F19">
    <cfRule type="expression" dxfId="27" priority="892">
      <formula>$H19="E"</formula>
    </cfRule>
  </conditionalFormatting>
  <conditionalFormatting sqref="F59 F62">
    <cfRule type="expression" dxfId="26" priority="777">
      <formula>$H59="E"</formula>
    </cfRule>
  </conditionalFormatting>
  <conditionalFormatting sqref="F58 F61">
    <cfRule type="expression" dxfId="25" priority="776">
      <formula>$H58="E"</formula>
    </cfRule>
  </conditionalFormatting>
  <conditionalFormatting sqref="F63:F64">
    <cfRule type="expression" dxfId="24" priority="742">
      <formula>$H63="E"</formula>
    </cfRule>
  </conditionalFormatting>
  <conditionalFormatting sqref="D65">
    <cfRule type="expression" dxfId="23" priority="720">
      <formula>#REF!="E"</formula>
    </cfRule>
  </conditionalFormatting>
  <conditionalFormatting sqref="I7">
    <cfRule type="expression" dxfId="22" priority="648">
      <formula>$H7="E"</formula>
    </cfRule>
  </conditionalFormatting>
  <conditionalFormatting sqref="I19">
    <cfRule type="expression" dxfId="21" priority="620">
      <formula>$H19="E"</formula>
    </cfRule>
  </conditionalFormatting>
  <conditionalFormatting sqref="G57 D57">
    <cfRule type="expression" dxfId="20" priority="425">
      <formula>$H57="E"</formula>
    </cfRule>
  </conditionalFormatting>
  <conditionalFormatting sqref="F57">
    <cfRule type="expression" dxfId="19" priority="424">
      <formula>$H57="E"</formula>
    </cfRule>
  </conditionalFormatting>
  <conditionalFormatting sqref="I57">
    <cfRule type="expression" dxfId="18" priority="423">
      <formula>$H57="E"</formula>
    </cfRule>
  </conditionalFormatting>
  <conditionalFormatting sqref="H65">
    <cfRule type="expression" dxfId="17" priority="320">
      <formula>$H65="E"</formula>
    </cfRule>
  </conditionalFormatting>
  <conditionalFormatting sqref="E66">
    <cfRule type="expression" dxfId="16" priority="253">
      <formula>$H66="E"</formula>
    </cfRule>
  </conditionalFormatting>
  <conditionalFormatting sqref="H66">
    <cfRule type="expression" dxfId="15" priority="250">
      <formula>$H66="E"</formula>
    </cfRule>
  </conditionalFormatting>
  <conditionalFormatting sqref="I66">
    <cfRule type="expression" dxfId="14" priority="249">
      <formula>$H66="E"</formula>
    </cfRule>
  </conditionalFormatting>
  <conditionalFormatting sqref="I66">
    <cfRule type="expression" dxfId="13" priority="248">
      <formula>$H66="E"</formula>
    </cfRule>
  </conditionalFormatting>
  <conditionalFormatting sqref="F67">
    <cfRule type="expression" dxfId="12" priority="206">
      <formula>$H67="E"</formula>
    </cfRule>
  </conditionalFormatting>
  <conditionalFormatting sqref="I67">
    <cfRule type="expression" dxfId="11" priority="205">
      <formula>$H67="E"</formula>
    </cfRule>
  </conditionalFormatting>
  <conditionalFormatting sqref="I67">
    <cfRule type="expression" dxfId="10" priority="204">
      <formula>$H67="E"</formula>
    </cfRule>
  </conditionalFormatting>
  <conditionalFormatting sqref="B67">
    <cfRule type="duplicateValues" dxfId="9" priority="202"/>
  </conditionalFormatting>
  <conditionalFormatting sqref="E68">
    <cfRule type="expression" dxfId="8" priority="201">
      <formula>$H68="E"</formula>
    </cfRule>
  </conditionalFormatting>
  <conditionalFormatting sqref="F70">
    <cfRule type="expression" dxfId="7" priority="116">
      <formula>$H70="E"</formula>
    </cfRule>
  </conditionalFormatting>
  <conditionalFormatting sqref="I70">
    <cfRule type="expression" dxfId="6" priority="115">
      <formula>$H70="E"</formula>
    </cfRule>
  </conditionalFormatting>
  <conditionalFormatting sqref="I70">
    <cfRule type="expression" dxfId="5" priority="114">
      <formula>$H70="E"</formula>
    </cfRule>
  </conditionalFormatting>
  <conditionalFormatting sqref="B69">
    <cfRule type="duplicateValues" dxfId="4" priority="19397"/>
  </conditionalFormatting>
  <conditionalFormatting sqref="B68">
    <cfRule type="duplicateValues" dxfId="3" priority="19404"/>
  </conditionalFormatting>
  <conditionalFormatting sqref="B66">
    <cfRule type="duplicateValues" dxfId="2" priority="19409"/>
  </conditionalFormatting>
  <conditionalFormatting sqref="B6:B65">
    <cfRule type="duplicateValues" dxfId="1" priority="19810"/>
  </conditionalFormatting>
  <conditionalFormatting sqref="B70">
    <cfRule type="duplicateValues" dxfId="0" priority="19812"/>
  </conditionalFormatting>
  <dataValidations count="1">
    <dataValidation type="list" allowBlank="1" showInputMessage="1" showErrorMessage="1" sqref="D1:D2 F67 F70 I6:I70 F6:F65">
      <formula1>Training_List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4"/>
  <sheetViews>
    <sheetView showGridLines="0" topLeftCell="A106" workbookViewId="0">
      <selection activeCell="B124" sqref="B124"/>
    </sheetView>
  </sheetViews>
  <sheetFormatPr defaultRowHeight="15" x14ac:dyDescent="0.25"/>
  <cols>
    <col min="1" max="1" width="48.5703125" style="48" customWidth="1"/>
    <col min="2" max="2" width="42.85546875" style="48" bestFit="1" customWidth="1"/>
    <col min="3" max="16384" width="9.140625" style="48"/>
  </cols>
  <sheetData>
    <row r="1" spans="1:2" x14ac:dyDescent="0.25">
      <c r="A1" s="53" t="s">
        <v>0</v>
      </c>
      <c r="B1" s="53" t="s">
        <v>1</v>
      </c>
    </row>
    <row r="2" spans="1:2" x14ac:dyDescent="0.25">
      <c r="A2" s="48" t="s">
        <v>202</v>
      </c>
      <c r="B2" s="48" t="s">
        <v>257</v>
      </c>
    </row>
    <row r="3" spans="1:2" x14ac:dyDescent="0.25">
      <c r="A3" s="48" t="s">
        <v>203</v>
      </c>
      <c r="B3" s="48" t="s">
        <v>258</v>
      </c>
    </row>
    <row r="4" spans="1:2" x14ac:dyDescent="0.25">
      <c r="A4" s="48" t="s">
        <v>181</v>
      </c>
      <c r="B4" s="48" t="s">
        <v>259</v>
      </c>
    </row>
    <row r="5" spans="1:2" x14ac:dyDescent="0.25">
      <c r="A5" s="48" t="s">
        <v>175</v>
      </c>
      <c r="B5" s="48" t="s">
        <v>260</v>
      </c>
    </row>
    <row r="6" spans="1:2" x14ac:dyDescent="0.25">
      <c r="A6" s="48" t="s">
        <v>176</v>
      </c>
      <c r="B6" s="48" t="s">
        <v>261</v>
      </c>
    </row>
    <row r="7" spans="1:2" x14ac:dyDescent="0.25">
      <c r="A7" s="48" t="s">
        <v>177</v>
      </c>
      <c r="B7" s="48" t="s">
        <v>262</v>
      </c>
    </row>
    <row r="8" spans="1:2" x14ac:dyDescent="0.25">
      <c r="A8" s="48" t="s">
        <v>180</v>
      </c>
      <c r="B8" s="48" t="s">
        <v>263</v>
      </c>
    </row>
    <row r="9" spans="1:2" x14ac:dyDescent="0.25">
      <c r="A9" s="48" t="s">
        <v>10</v>
      </c>
      <c r="B9" s="48" t="s">
        <v>10</v>
      </c>
    </row>
    <row r="10" spans="1:2" x14ac:dyDescent="0.25">
      <c r="A10" s="48" t="s">
        <v>12</v>
      </c>
      <c r="B10" s="48" t="s">
        <v>264</v>
      </c>
    </row>
    <row r="11" spans="1:2" x14ac:dyDescent="0.25">
      <c r="A11" s="48" t="s">
        <v>178</v>
      </c>
      <c r="B11" s="48" t="s">
        <v>265</v>
      </c>
    </row>
    <row r="12" spans="1:2" x14ac:dyDescent="0.25">
      <c r="A12" s="48" t="s">
        <v>15</v>
      </c>
      <c r="B12" s="48" t="s">
        <v>266</v>
      </c>
    </row>
    <row r="13" spans="1:2" x14ac:dyDescent="0.25">
      <c r="A13" s="48" t="s">
        <v>17</v>
      </c>
      <c r="B13" s="48" t="s">
        <v>267</v>
      </c>
    </row>
    <row r="14" spans="1:2" x14ac:dyDescent="0.25">
      <c r="A14" s="48" t="s">
        <v>19</v>
      </c>
      <c r="B14" s="48" t="s">
        <v>268</v>
      </c>
    </row>
    <row r="15" spans="1:2" x14ac:dyDescent="0.25">
      <c r="A15" s="48" t="s">
        <v>21</v>
      </c>
      <c r="B15" s="48" t="s">
        <v>21</v>
      </c>
    </row>
    <row r="16" spans="1:2" x14ac:dyDescent="0.25">
      <c r="A16" s="48" t="s">
        <v>23</v>
      </c>
      <c r="B16" s="48" t="s">
        <v>269</v>
      </c>
    </row>
    <row r="17" spans="1:2" x14ac:dyDescent="0.25">
      <c r="A17" s="48" t="s">
        <v>27</v>
      </c>
      <c r="B17" s="48" t="s">
        <v>270</v>
      </c>
    </row>
    <row r="18" spans="1:2" x14ac:dyDescent="0.25">
      <c r="A18" s="48" t="s">
        <v>30</v>
      </c>
      <c r="B18" s="48" t="s">
        <v>272</v>
      </c>
    </row>
    <row r="19" spans="1:2" x14ac:dyDescent="0.25">
      <c r="A19" s="48" t="s">
        <v>32</v>
      </c>
      <c r="B19" s="48" t="s">
        <v>273</v>
      </c>
    </row>
    <row r="20" spans="1:2" x14ac:dyDescent="0.25">
      <c r="A20" s="48" t="s">
        <v>35</v>
      </c>
      <c r="B20" s="48" t="s">
        <v>274</v>
      </c>
    </row>
    <row r="21" spans="1:2" x14ac:dyDescent="0.25">
      <c r="A21" s="48" t="s">
        <v>36</v>
      </c>
      <c r="B21" s="48" t="s">
        <v>275</v>
      </c>
    </row>
    <row r="22" spans="1:2" x14ac:dyDescent="0.25">
      <c r="A22" s="48" t="s">
        <v>373</v>
      </c>
      <c r="B22" s="48" t="s">
        <v>353</v>
      </c>
    </row>
    <row r="23" spans="1:2" x14ac:dyDescent="0.25">
      <c r="A23" s="48" t="s">
        <v>368</v>
      </c>
      <c r="B23" s="48" t="s">
        <v>367</v>
      </c>
    </row>
    <row r="24" spans="1:2" x14ac:dyDescent="0.25">
      <c r="A24" s="54" t="s">
        <v>39</v>
      </c>
      <c r="B24" s="54" t="s">
        <v>40</v>
      </c>
    </row>
    <row r="25" spans="1:2" x14ac:dyDescent="0.25">
      <c r="A25" s="48" t="s">
        <v>42</v>
      </c>
      <c r="B25" s="48" t="s">
        <v>276</v>
      </c>
    </row>
    <row r="26" spans="1:2" x14ac:dyDescent="0.25">
      <c r="A26" s="48" t="s">
        <v>44</v>
      </c>
      <c r="B26" s="48" t="s">
        <v>277</v>
      </c>
    </row>
    <row r="27" spans="1:2" x14ac:dyDescent="0.25">
      <c r="A27" s="48" t="s">
        <v>46</v>
      </c>
      <c r="B27" s="48" t="s">
        <v>278</v>
      </c>
    </row>
    <row r="28" spans="1:2" x14ac:dyDescent="0.25">
      <c r="A28" s="48" t="s">
        <v>48</v>
      </c>
      <c r="B28" s="48" t="s">
        <v>279</v>
      </c>
    </row>
    <row r="29" spans="1:2" x14ac:dyDescent="0.25">
      <c r="A29" s="48" t="s">
        <v>50</v>
      </c>
      <c r="B29" s="48" t="s">
        <v>280</v>
      </c>
    </row>
    <row r="30" spans="1:2" x14ac:dyDescent="0.25">
      <c r="A30" s="48" t="s">
        <v>52</v>
      </c>
      <c r="B30" s="48" t="s">
        <v>281</v>
      </c>
    </row>
    <row r="31" spans="1:2" x14ac:dyDescent="0.25">
      <c r="A31" s="48" t="s">
        <v>54</v>
      </c>
      <c r="B31" s="48" t="s">
        <v>282</v>
      </c>
    </row>
    <row r="32" spans="1:2" x14ac:dyDescent="0.25">
      <c r="A32" s="48" t="s">
        <v>56</v>
      </c>
      <c r="B32" s="48" t="s">
        <v>283</v>
      </c>
    </row>
    <row r="33" spans="1:2" x14ac:dyDescent="0.25">
      <c r="A33" s="48" t="s">
        <v>58</v>
      </c>
      <c r="B33" s="48" t="s">
        <v>244</v>
      </c>
    </row>
    <row r="34" spans="1:2" x14ac:dyDescent="0.25">
      <c r="A34" s="48" t="s">
        <v>60</v>
      </c>
      <c r="B34" s="48" t="s">
        <v>284</v>
      </c>
    </row>
    <row r="35" spans="1:2" x14ac:dyDescent="0.25">
      <c r="A35" s="48" t="s">
        <v>246</v>
      </c>
      <c r="B35" s="48" t="s">
        <v>285</v>
      </c>
    </row>
    <row r="36" spans="1:2" x14ac:dyDescent="0.25">
      <c r="A36" s="48" t="s">
        <v>63</v>
      </c>
      <c r="B36" s="48" t="s">
        <v>286</v>
      </c>
    </row>
    <row r="37" spans="1:2" x14ac:dyDescent="0.25">
      <c r="A37" s="48" t="s">
        <v>65</v>
      </c>
      <c r="B37" s="48" t="s">
        <v>287</v>
      </c>
    </row>
    <row r="38" spans="1:2" x14ac:dyDescent="0.25">
      <c r="A38" s="48" t="s">
        <v>67</v>
      </c>
      <c r="B38" s="48" t="s">
        <v>288</v>
      </c>
    </row>
    <row r="39" spans="1:2" x14ac:dyDescent="0.25">
      <c r="A39" s="48" t="s">
        <v>69</v>
      </c>
      <c r="B39" s="48" t="s">
        <v>289</v>
      </c>
    </row>
    <row r="40" spans="1:2" x14ac:dyDescent="0.25">
      <c r="A40" s="48" t="s">
        <v>71</v>
      </c>
      <c r="B40" s="48" t="s">
        <v>290</v>
      </c>
    </row>
    <row r="41" spans="1:2" x14ac:dyDescent="0.25">
      <c r="A41" s="48" t="s">
        <v>74</v>
      </c>
      <c r="B41" s="48" t="s">
        <v>291</v>
      </c>
    </row>
    <row r="42" spans="1:2" x14ac:dyDescent="0.25">
      <c r="A42" s="48" t="s">
        <v>76</v>
      </c>
      <c r="B42" s="48" t="s">
        <v>292</v>
      </c>
    </row>
    <row r="43" spans="1:2" x14ac:dyDescent="0.25">
      <c r="A43" s="48" t="s">
        <v>78</v>
      </c>
      <c r="B43" s="48" t="s">
        <v>293</v>
      </c>
    </row>
    <row r="44" spans="1:2" x14ac:dyDescent="0.25">
      <c r="A44" s="48" t="s">
        <v>248</v>
      </c>
      <c r="B44" s="48" t="s">
        <v>294</v>
      </c>
    </row>
    <row r="45" spans="1:2" x14ac:dyDescent="0.25">
      <c r="A45" s="48" t="s">
        <v>362</v>
      </c>
      <c r="B45" s="48" t="s">
        <v>374</v>
      </c>
    </row>
    <row r="46" spans="1:2" x14ac:dyDescent="0.25">
      <c r="A46" s="4" t="s">
        <v>355</v>
      </c>
      <c r="B46" s="5" t="s">
        <v>357</v>
      </c>
    </row>
    <row r="47" spans="1:2" x14ac:dyDescent="0.25">
      <c r="A47" s="48" t="s">
        <v>198</v>
      </c>
      <c r="B47" s="48" t="s">
        <v>296</v>
      </c>
    </row>
    <row r="48" spans="1:2" x14ac:dyDescent="0.25">
      <c r="A48" s="48" t="s">
        <v>199</v>
      </c>
      <c r="B48" s="48" t="s">
        <v>297</v>
      </c>
    </row>
    <row r="49" spans="1:2" x14ac:dyDescent="0.25">
      <c r="A49" s="48" t="s">
        <v>200</v>
      </c>
      <c r="B49" s="48" t="s">
        <v>298</v>
      </c>
    </row>
    <row r="50" spans="1:2" x14ac:dyDescent="0.25">
      <c r="A50" s="48" t="s">
        <v>300</v>
      </c>
      <c r="B50" s="48" t="s">
        <v>299</v>
      </c>
    </row>
    <row r="51" spans="1:2" x14ac:dyDescent="0.25">
      <c r="A51" s="54" t="s">
        <v>356</v>
      </c>
      <c r="B51" s="54" t="s">
        <v>81</v>
      </c>
    </row>
    <row r="52" spans="1:2" x14ac:dyDescent="0.25">
      <c r="A52" s="48" t="s">
        <v>304</v>
      </c>
      <c r="B52" s="48" t="s">
        <v>301</v>
      </c>
    </row>
    <row r="53" spans="1:2" x14ac:dyDescent="0.25">
      <c r="A53" s="48" t="s">
        <v>84</v>
      </c>
      <c r="B53" s="48" t="s">
        <v>306</v>
      </c>
    </row>
    <row r="54" spans="1:2" x14ac:dyDescent="0.25">
      <c r="A54" s="48" t="s">
        <v>302</v>
      </c>
      <c r="B54" s="48" t="s">
        <v>305</v>
      </c>
    </row>
    <row r="55" spans="1:2" x14ac:dyDescent="0.25">
      <c r="A55" s="48" t="s">
        <v>303</v>
      </c>
      <c r="B55" s="48" t="s">
        <v>307</v>
      </c>
    </row>
    <row r="56" spans="1:2" x14ac:dyDescent="0.25">
      <c r="A56" s="21" t="s">
        <v>389</v>
      </c>
      <c r="B56" s="21" t="s">
        <v>390</v>
      </c>
    </row>
    <row r="57" spans="1:2" x14ac:dyDescent="0.25">
      <c r="A57" s="54" t="s">
        <v>80</v>
      </c>
      <c r="B57" s="54" t="s">
        <v>88</v>
      </c>
    </row>
    <row r="58" spans="1:2" x14ac:dyDescent="0.25">
      <c r="A58" s="48" t="s">
        <v>310</v>
      </c>
      <c r="B58" s="48" t="s">
        <v>314</v>
      </c>
    </row>
    <row r="59" spans="1:2" x14ac:dyDescent="0.25">
      <c r="A59" s="48" t="s">
        <v>92</v>
      </c>
      <c r="B59" s="48" t="s">
        <v>312</v>
      </c>
    </row>
    <row r="60" spans="1:2" x14ac:dyDescent="0.25">
      <c r="A60" s="48" t="s">
        <v>308</v>
      </c>
      <c r="B60" s="48" t="s">
        <v>311</v>
      </c>
    </row>
    <row r="61" spans="1:2" x14ac:dyDescent="0.25">
      <c r="A61" s="48" t="s">
        <v>309</v>
      </c>
      <c r="B61" s="48" t="s">
        <v>313</v>
      </c>
    </row>
    <row r="62" spans="1:2" x14ac:dyDescent="0.25">
      <c r="A62" s="53" t="s">
        <v>95</v>
      </c>
      <c r="B62" s="53" t="s">
        <v>96</v>
      </c>
    </row>
    <row r="63" spans="1:2" x14ac:dyDescent="0.25">
      <c r="A63" s="48" t="s">
        <v>98</v>
      </c>
      <c r="B63" s="48" t="s">
        <v>315</v>
      </c>
    </row>
    <row r="64" spans="1:2" x14ac:dyDescent="0.25">
      <c r="A64" s="48" t="s">
        <v>100</v>
      </c>
      <c r="B64" s="48" t="s">
        <v>316</v>
      </c>
    </row>
    <row r="65" spans="1:2" x14ac:dyDescent="0.25">
      <c r="A65" s="48" t="s">
        <v>102</v>
      </c>
      <c r="B65" s="48" t="s">
        <v>317</v>
      </c>
    </row>
    <row r="66" spans="1:2" x14ac:dyDescent="0.25">
      <c r="A66" s="48" t="s">
        <v>104</v>
      </c>
      <c r="B66" s="48" t="s">
        <v>318</v>
      </c>
    </row>
    <row r="67" spans="1:2" x14ac:dyDescent="0.25">
      <c r="A67" s="48" t="s">
        <v>106</v>
      </c>
      <c r="B67" s="48" t="s">
        <v>319</v>
      </c>
    </row>
    <row r="68" spans="1:2" x14ac:dyDescent="0.25">
      <c r="A68" s="48" t="s">
        <v>108</v>
      </c>
      <c r="B68" s="48" t="s">
        <v>320</v>
      </c>
    </row>
    <row r="69" spans="1:2" x14ac:dyDescent="0.25">
      <c r="A69" s="48" t="s">
        <v>110</v>
      </c>
      <c r="B69" s="48" t="s">
        <v>321</v>
      </c>
    </row>
    <row r="70" spans="1:2" x14ac:dyDescent="0.25">
      <c r="A70" s="53" t="s">
        <v>111</v>
      </c>
      <c r="B70" s="53" t="s">
        <v>112</v>
      </c>
    </row>
    <row r="71" spans="1:2" x14ac:dyDescent="0.25">
      <c r="A71" s="48" t="s">
        <v>114</v>
      </c>
      <c r="B71" s="48" t="s">
        <v>322</v>
      </c>
    </row>
    <row r="72" spans="1:2" x14ac:dyDescent="0.25">
      <c r="A72" s="48" t="s">
        <v>116</v>
      </c>
      <c r="B72" s="48" t="s">
        <v>323</v>
      </c>
    </row>
    <row r="73" spans="1:2" x14ac:dyDescent="0.25">
      <c r="A73" s="48" t="s">
        <v>118</v>
      </c>
      <c r="B73" s="48" t="s">
        <v>324</v>
      </c>
    </row>
    <row r="74" spans="1:2" x14ac:dyDescent="0.25">
      <c r="A74" s="48" t="s">
        <v>120</v>
      </c>
      <c r="B74" s="48" t="s">
        <v>325</v>
      </c>
    </row>
    <row r="75" spans="1:2" x14ac:dyDescent="0.25">
      <c r="A75" s="48" t="s">
        <v>122</v>
      </c>
      <c r="B75" s="48" t="s">
        <v>326</v>
      </c>
    </row>
    <row r="76" spans="1:2" x14ac:dyDescent="0.25">
      <c r="A76" s="48" t="s">
        <v>124</v>
      </c>
      <c r="B76" s="48" t="s">
        <v>327</v>
      </c>
    </row>
    <row r="77" spans="1:2" x14ac:dyDescent="0.25">
      <c r="A77" s="53" t="s">
        <v>125</v>
      </c>
      <c r="B77" s="53" t="s">
        <v>126</v>
      </c>
    </row>
    <row r="78" spans="1:2" x14ac:dyDescent="0.25">
      <c r="A78" s="48" t="s">
        <v>249</v>
      </c>
      <c r="B78" s="48" t="s">
        <v>328</v>
      </c>
    </row>
    <row r="79" spans="1:2" x14ac:dyDescent="0.25">
      <c r="A79" s="48" t="s">
        <v>130</v>
      </c>
      <c r="B79" s="48" t="s">
        <v>329</v>
      </c>
    </row>
    <row r="80" spans="1:2" x14ac:dyDescent="0.25">
      <c r="A80" s="48" t="s">
        <v>132</v>
      </c>
      <c r="B80" s="48" t="s">
        <v>330</v>
      </c>
    </row>
    <row r="81" spans="1:2" x14ac:dyDescent="0.25">
      <c r="A81" s="48" t="s">
        <v>134</v>
      </c>
      <c r="B81" s="48" t="s">
        <v>331</v>
      </c>
    </row>
    <row r="82" spans="1:2" x14ac:dyDescent="0.25">
      <c r="A82" s="48" t="s">
        <v>136</v>
      </c>
      <c r="B82" s="48" t="s">
        <v>332</v>
      </c>
    </row>
    <row r="83" spans="1:2" x14ac:dyDescent="0.25">
      <c r="A83" s="48" t="s">
        <v>138</v>
      </c>
      <c r="B83" s="48" t="s">
        <v>333</v>
      </c>
    </row>
    <row r="84" spans="1:2" x14ac:dyDescent="0.25">
      <c r="A84" s="48" t="s">
        <v>234</v>
      </c>
      <c r="B84" s="48" t="s">
        <v>335</v>
      </c>
    </row>
    <row r="85" spans="1:2" x14ac:dyDescent="0.25">
      <c r="A85" s="48" t="s">
        <v>235</v>
      </c>
      <c r="B85" s="48" t="s">
        <v>334</v>
      </c>
    </row>
    <row r="86" spans="1:2" x14ac:dyDescent="0.25">
      <c r="A86" s="48" t="s">
        <v>371</v>
      </c>
      <c r="B86" s="48" t="s">
        <v>372</v>
      </c>
    </row>
    <row r="88" spans="1:2" x14ac:dyDescent="0.25">
      <c r="A88" s="53" t="s">
        <v>140</v>
      </c>
      <c r="B88" s="53"/>
    </row>
    <row r="89" spans="1:2" x14ac:dyDescent="0.25">
      <c r="A89" s="48" t="s">
        <v>142</v>
      </c>
      <c r="B89" s="48" t="s">
        <v>245</v>
      </c>
    </row>
    <row r="90" spans="1:2" x14ac:dyDescent="0.25">
      <c r="A90" s="48" t="s">
        <v>144</v>
      </c>
      <c r="B90" s="48" t="s">
        <v>144</v>
      </c>
    </row>
    <row r="92" spans="1:2" x14ac:dyDescent="0.25">
      <c r="A92" s="53" t="s">
        <v>227</v>
      </c>
      <c r="B92" s="53"/>
    </row>
    <row r="93" spans="1:2" x14ac:dyDescent="0.25">
      <c r="A93" s="48" t="s">
        <v>247</v>
      </c>
      <c r="B93" s="48" t="s">
        <v>337</v>
      </c>
    </row>
    <row r="94" spans="1:2" x14ac:dyDescent="0.25">
      <c r="A94" s="48" t="s">
        <v>147</v>
      </c>
      <c r="B94" s="48" t="s">
        <v>338</v>
      </c>
    </row>
    <row r="95" spans="1:2" x14ac:dyDescent="0.25">
      <c r="A95" s="48" t="s">
        <v>360</v>
      </c>
      <c r="B95" s="48" t="s">
        <v>361</v>
      </c>
    </row>
    <row r="97" spans="1:2" x14ac:dyDescent="0.25">
      <c r="A97" s="53" t="s">
        <v>148</v>
      </c>
      <c r="B97" s="53"/>
    </row>
    <row r="98" spans="1:2" x14ac:dyDescent="0.25">
      <c r="A98" s="48" t="s">
        <v>150</v>
      </c>
      <c r="B98" s="48" t="s">
        <v>339</v>
      </c>
    </row>
    <row r="99" spans="1:2" x14ac:dyDescent="0.25">
      <c r="A99" s="48" t="s">
        <v>152</v>
      </c>
      <c r="B99" s="48" t="s">
        <v>340</v>
      </c>
    </row>
    <row r="100" spans="1:2" x14ac:dyDescent="0.25">
      <c r="A100" s="48" t="s">
        <v>154</v>
      </c>
      <c r="B100" s="48" t="s">
        <v>341</v>
      </c>
    </row>
    <row r="102" spans="1:2" x14ac:dyDescent="0.25">
      <c r="A102" s="53" t="s">
        <v>126</v>
      </c>
      <c r="B102" s="53"/>
    </row>
    <row r="103" spans="1:2" x14ac:dyDescent="0.25">
      <c r="A103" s="48" t="s">
        <v>252</v>
      </c>
      <c r="B103" s="48" t="s">
        <v>349</v>
      </c>
    </row>
    <row r="104" spans="1:2" x14ac:dyDescent="0.25">
      <c r="A104" s="48" t="s">
        <v>253</v>
      </c>
      <c r="B104" s="48" t="s">
        <v>350</v>
      </c>
    </row>
    <row r="105" spans="1:2" x14ac:dyDescent="0.25">
      <c r="A105" s="48" t="s">
        <v>254</v>
      </c>
      <c r="B105" s="48" t="s">
        <v>351</v>
      </c>
    </row>
    <row r="106" spans="1:2" x14ac:dyDescent="0.25">
      <c r="A106" s="48" t="s">
        <v>255</v>
      </c>
      <c r="B106" s="48" t="s">
        <v>352</v>
      </c>
    </row>
    <row r="107" spans="1:2" x14ac:dyDescent="0.25">
      <c r="A107" s="48" t="s">
        <v>364</v>
      </c>
      <c r="B107" s="48" t="s">
        <v>363</v>
      </c>
    </row>
    <row r="108" spans="1:2" x14ac:dyDescent="0.25">
      <c r="A108" s="48" t="s">
        <v>256</v>
      </c>
      <c r="B108" s="48" t="s">
        <v>354</v>
      </c>
    </row>
    <row r="109" spans="1:2" x14ac:dyDescent="0.25">
      <c r="A109" s="48" t="s">
        <v>156</v>
      </c>
      <c r="B109" s="48" t="s">
        <v>342</v>
      </c>
    </row>
    <row r="110" spans="1:2" x14ac:dyDescent="0.25">
      <c r="A110" s="48" t="s">
        <v>156</v>
      </c>
      <c r="B110" s="48" t="s">
        <v>342</v>
      </c>
    </row>
    <row r="111" spans="1:2" x14ac:dyDescent="0.25">
      <c r="A111" s="48" t="s">
        <v>359</v>
      </c>
      <c r="B111" s="48" t="s">
        <v>358</v>
      </c>
    </row>
    <row r="112" spans="1:2" x14ac:dyDescent="0.25">
      <c r="A112" s="48" t="s">
        <v>243</v>
      </c>
      <c r="B112" s="48" t="s">
        <v>336</v>
      </c>
    </row>
    <row r="113" spans="1:2" x14ac:dyDescent="0.25">
      <c r="A113" s="48" t="s">
        <v>366</v>
      </c>
      <c r="B113" s="48" t="s">
        <v>365</v>
      </c>
    </row>
    <row r="114" spans="1:2" x14ac:dyDescent="0.25">
      <c r="A114" s="48" t="s">
        <v>375</v>
      </c>
      <c r="B114" s="48" t="s">
        <v>376</v>
      </c>
    </row>
    <row r="115" spans="1:2" x14ac:dyDescent="0.25">
      <c r="A115" s="48" t="s">
        <v>377</v>
      </c>
      <c r="B115" s="48" t="s">
        <v>381</v>
      </c>
    </row>
    <row r="116" spans="1:2" x14ac:dyDescent="0.25">
      <c r="A116" s="48" t="s">
        <v>378</v>
      </c>
      <c r="B116" s="48" t="s">
        <v>382</v>
      </c>
    </row>
    <row r="117" spans="1:2" x14ac:dyDescent="0.25">
      <c r="A117" s="48" t="s">
        <v>379</v>
      </c>
      <c r="B117" s="48" t="s">
        <v>383</v>
      </c>
    </row>
    <row r="118" spans="1:2" x14ac:dyDescent="0.25">
      <c r="A118" s="48" t="s">
        <v>380</v>
      </c>
      <c r="B118" s="48" t="s">
        <v>384</v>
      </c>
    </row>
    <row r="119" spans="1:2" x14ac:dyDescent="0.25">
      <c r="A119" s="21" t="s">
        <v>385</v>
      </c>
      <c r="B119" s="21" t="s">
        <v>386</v>
      </c>
    </row>
    <row r="120" spans="1:2" x14ac:dyDescent="0.25">
      <c r="A120" s="21" t="s">
        <v>387</v>
      </c>
      <c r="B120" s="21" t="s">
        <v>388</v>
      </c>
    </row>
    <row r="121" spans="1:2" x14ac:dyDescent="0.25">
      <c r="A121" s="21" t="s">
        <v>391</v>
      </c>
      <c r="B121" s="21" t="s">
        <v>392</v>
      </c>
    </row>
    <row r="122" spans="1:2" x14ac:dyDescent="0.25">
      <c r="A122" s="21" t="s">
        <v>393</v>
      </c>
      <c r="B122" s="21" t="s">
        <v>394</v>
      </c>
    </row>
    <row r="123" spans="1:2" x14ac:dyDescent="0.25">
      <c r="A123" s="21" t="s">
        <v>395</v>
      </c>
      <c r="B123" s="21" t="s">
        <v>396</v>
      </c>
    </row>
    <row r="124" spans="1:2" x14ac:dyDescent="0.25">
      <c r="A124" s="21" t="s">
        <v>398</v>
      </c>
      <c r="B124" s="21" t="s">
        <v>399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3"/>
  <sheetViews>
    <sheetView showGridLines="0" topLeftCell="B1" zoomScale="80" zoomScaleNormal="80" workbookViewId="0">
      <selection activeCell="K3" sqref="K3:M5"/>
    </sheetView>
  </sheetViews>
  <sheetFormatPr defaultRowHeight="15" x14ac:dyDescent="0.25"/>
  <cols>
    <col min="1" max="1" width="9.140625" style="18"/>
    <col min="3" max="3" width="9.140625" style="18"/>
    <col min="6" max="6" width="9.140625" style="18"/>
    <col min="9" max="9" width="9.140625" style="18"/>
    <col min="12" max="12" width="9.140625" style="18"/>
    <col min="15" max="15" width="9.140625" style="18"/>
    <col min="18" max="18" width="9.140625" style="18"/>
    <col min="20" max="25" width="9.140625" style="18"/>
  </cols>
  <sheetData>
    <row r="2" spans="2:34" s="40" customFormat="1" ht="30" customHeight="1" x14ac:dyDescent="0.25">
      <c r="B2" s="57" t="s">
        <v>183</v>
      </c>
      <c r="C2" s="57"/>
      <c r="D2" s="57"/>
      <c r="E2" s="57" t="s">
        <v>182</v>
      </c>
      <c r="F2" s="57"/>
      <c r="G2" s="57"/>
      <c r="H2" s="57" t="s">
        <v>184</v>
      </c>
      <c r="I2" s="57"/>
      <c r="J2" s="57"/>
      <c r="K2" s="57" t="s">
        <v>185</v>
      </c>
      <c r="L2" s="57"/>
      <c r="M2" s="57"/>
      <c r="N2" s="57" t="s">
        <v>186</v>
      </c>
      <c r="O2" s="57"/>
      <c r="P2" s="57"/>
      <c r="Q2" s="57" t="s">
        <v>187</v>
      </c>
      <c r="R2" s="57"/>
      <c r="S2" s="57"/>
      <c r="T2" s="57" t="s">
        <v>194</v>
      </c>
      <c r="U2" s="57"/>
      <c r="V2" s="57"/>
      <c r="W2" s="57" t="s">
        <v>194</v>
      </c>
      <c r="X2" s="57"/>
      <c r="Y2" s="57"/>
      <c r="Z2" s="57" t="s">
        <v>194</v>
      </c>
      <c r="AA2" s="57"/>
      <c r="AB2" s="57"/>
      <c r="AC2" s="57" t="s">
        <v>160</v>
      </c>
      <c r="AD2" s="57"/>
      <c r="AE2" s="57"/>
      <c r="AF2" s="57" t="s">
        <v>231</v>
      </c>
      <c r="AG2" s="57"/>
      <c r="AH2" s="57"/>
    </row>
    <row r="3" spans="2:34" ht="24.75" customHeight="1" x14ac:dyDescent="0.25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</row>
    <row r="4" spans="2:34" ht="24.75" customHeight="1" x14ac:dyDescent="0.25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</row>
    <row r="5" spans="2:34" ht="24.75" customHeight="1" x14ac:dyDescent="0.2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</row>
    <row r="6" spans="2:34" s="40" customFormat="1" x14ac:dyDescent="0.25">
      <c r="B6" s="56" t="s">
        <v>188</v>
      </c>
      <c r="C6" s="56"/>
      <c r="D6" s="56"/>
      <c r="E6" s="56" t="s">
        <v>189</v>
      </c>
      <c r="F6" s="56"/>
      <c r="G6" s="56"/>
      <c r="H6" s="56" t="s">
        <v>190</v>
      </c>
      <c r="I6" s="56"/>
      <c r="J6" s="56"/>
      <c r="K6" s="56" t="s">
        <v>191</v>
      </c>
      <c r="L6" s="56"/>
      <c r="M6" s="56"/>
      <c r="N6" s="56" t="s">
        <v>192</v>
      </c>
      <c r="O6" s="56"/>
      <c r="P6" s="56"/>
      <c r="Q6" s="56" t="s">
        <v>193</v>
      </c>
      <c r="R6" s="56"/>
      <c r="S6" s="56"/>
      <c r="T6" s="56" t="s">
        <v>229</v>
      </c>
      <c r="U6" s="56"/>
      <c r="V6" s="56"/>
      <c r="W6" s="56" t="s">
        <v>230</v>
      </c>
      <c r="X6" s="56"/>
      <c r="Y6" s="56"/>
      <c r="Z6" s="56" t="s">
        <v>195</v>
      </c>
      <c r="AA6" s="56"/>
      <c r="AB6" s="56"/>
      <c r="AC6" s="56" t="s">
        <v>196</v>
      </c>
      <c r="AD6" s="56"/>
      <c r="AE6" s="56"/>
      <c r="AF6" s="56" t="s">
        <v>232</v>
      </c>
      <c r="AG6" s="56"/>
      <c r="AH6" s="56"/>
    </row>
    <row r="9" spans="2:34" s="18" customFormat="1" ht="30" customHeight="1" x14ac:dyDescent="0.25"/>
    <row r="10" spans="2:34" s="18" customFormat="1" ht="24.75" customHeight="1" x14ac:dyDescent="0.25"/>
    <row r="11" spans="2:34" s="18" customFormat="1" ht="24.75" customHeight="1" x14ac:dyDescent="0.25"/>
    <row r="12" spans="2:34" s="18" customFormat="1" ht="24.75" customHeight="1" x14ac:dyDescent="0.25"/>
    <row r="13" spans="2:34" s="18" customFormat="1" x14ac:dyDescent="0.25"/>
  </sheetData>
  <mergeCells count="33">
    <mergeCell ref="AF2:AH2"/>
    <mergeCell ref="AF3:AH5"/>
    <mergeCell ref="AF6:AH6"/>
    <mergeCell ref="W2:Y2"/>
    <mergeCell ref="W3:Y5"/>
    <mergeCell ref="W6:Y6"/>
    <mergeCell ref="Z6:AB6"/>
    <mergeCell ref="AC6:AE6"/>
    <mergeCell ref="Z3:AB5"/>
    <mergeCell ref="AC3:AE5"/>
    <mergeCell ref="Z2:AB2"/>
    <mergeCell ref="AC2:AE2"/>
    <mergeCell ref="T2:V2"/>
    <mergeCell ref="T3:V5"/>
    <mergeCell ref="T6:V6"/>
    <mergeCell ref="Q2:S2"/>
    <mergeCell ref="B2:D2"/>
    <mergeCell ref="E2:G2"/>
    <mergeCell ref="H2:J2"/>
    <mergeCell ref="K2:M2"/>
    <mergeCell ref="N2:P2"/>
    <mergeCell ref="Q6:S6"/>
    <mergeCell ref="B3:D5"/>
    <mergeCell ref="E3:G5"/>
    <mergeCell ref="H3:J5"/>
    <mergeCell ref="K3:M5"/>
    <mergeCell ref="N3:P5"/>
    <mergeCell ref="Q3:S5"/>
    <mergeCell ref="B6:D6"/>
    <mergeCell ref="E6:G6"/>
    <mergeCell ref="H6:J6"/>
    <mergeCell ref="K6:M6"/>
    <mergeCell ref="N6:P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opLeftCell="A76" workbookViewId="0">
      <selection activeCell="D47" sqref="D47"/>
    </sheetView>
  </sheetViews>
  <sheetFormatPr defaultRowHeight="15" x14ac:dyDescent="0.25"/>
  <cols>
    <col min="1" max="1" width="9.140625" style="18"/>
    <col min="2" max="2" width="62" style="18" bestFit="1" customWidth="1"/>
    <col min="3" max="3" width="17" style="18" bestFit="1" customWidth="1"/>
    <col min="4" max="4" width="42.140625" style="18" bestFit="1" customWidth="1"/>
    <col min="5" max="5" width="17" style="18" bestFit="1" customWidth="1"/>
  </cols>
  <sheetData>
    <row r="1" spans="1:5" x14ac:dyDescent="0.25">
      <c r="A1" s="1" t="s">
        <v>0</v>
      </c>
      <c r="B1" s="2" t="s">
        <v>1</v>
      </c>
    </row>
    <row r="2" spans="1:5" x14ac:dyDescent="0.25">
      <c r="A2" s="3" t="s">
        <v>2</v>
      </c>
      <c r="B2" s="3" t="s">
        <v>202</v>
      </c>
      <c r="C2" s="18" t="s">
        <v>257</v>
      </c>
      <c r="D2" s="18" t="s">
        <v>202</v>
      </c>
      <c r="E2" s="18" t="s">
        <v>257</v>
      </c>
    </row>
    <row r="3" spans="1:5" x14ac:dyDescent="0.25">
      <c r="A3" s="3" t="s">
        <v>3</v>
      </c>
      <c r="B3" s="3" t="s">
        <v>203</v>
      </c>
      <c r="C3" s="18" t="s">
        <v>258</v>
      </c>
      <c r="D3" s="18" t="s">
        <v>203</v>
      </c>
      <c r="E3" s="18" t="s">
        <v>258</v>
      </c>
    </row>
    <row r="4" spans="1:5" x14ac:dyDescent="0.25">
      <c r="A4" s="3" t="s">
        <v>4</v>
      </c>
      <c r="B4" s="3" t="s">
        <v>181</v>
      </c>
      <c r="C4" s="18" t="s">
        <v>259</v>
      </c>
      <c r="D4" s="18" t="s">
        <v>181</v>
      </c>
      <c r="E4" s="18" t="s">
        <v>259</v>
      </c>
    </row>
    <row r="5" spans="1:5" x14ac:dyDescent="0.25">
      <c r="A5" s="3" t="s">
        <v>5</v>
      </c>
      <c r="B5" s="3" t="s">
        <v>175</v>
      </c>
      <c r="C5" s="18" t="s">
        <v>260</v>
      </c>
      <c r="D5" s="18" t="s">
        <v>175</v>
      </c>
      <c r="E5" s="18" t="s">
        <v>260</v>
      </c>
    </row>
    <row r="6" spans="1:5" x14ac:dyDescent="0.25">
      <c r="A6" s="3" t="s">
        <v>6</v>
      </c>
      <c r="B6" s="3" t="s">
        <v>176</v>
      </c>
      <c r="C6" s="18" t="s">
        <v>261</v>
      </c>
      <c r="D6" s="18" t="s">
        <v>176</v>
      </c>
      <c r="E6" s="18" t="s">
        <v>261</v>
      </c>
    </row>
    <row r="7" spans="1:5" x14ac:dyDescent="0.25">
      <c r="A7" s="3" t="s">
        <v>7</v>
      </c>
      <c r="B7" s="3" t="s">
        <v>177</v>
      </c>
      <c r="C7" s="18" t="s">
        <v>262</v>
      </c>
      <c r="D7" s="18" t="s">
        <v>177</v>
      </c>
      <c r="E7" s="18" t="s">
        <v>262</v>
      </c>
    </row>
    <row r="8" spans="1:5" x14ac:dyDescent="0.25">
      <c r="A8" s="3" t="s">
        <v>8</v>
      </c>
      <c r="B8" s="3" t="s">
        <v>180</v>
      </c>
      <c r="C8" s="18" t="s">
        <v>263</v>
      </c>
      <c r="D8" s="18" t="s">
        <v>180</v>
      </c>
      <c r="E8" s="18" t="s">
        <v>263</v>
      </c>
    </row>
    <row r="9" spans="1:5" x14ac:dyDescent="0.25">
      <c r="A9" s="3" t="s">
        <v>9</v>
      </c>
      <c r="B9" s="3" t="s">
        <v>10</v>
      </c>
      <c r="C9" s="18" t="s">
        <v>10</v>
      </c>
      <c r="D9" s="18" t="s">
        <v>10</v>
      </c>
      <c r="E9" s="18" t="s">
        <v>10</v>
      </c>
    </row>
    <row r="10" spans="1:5" x14ac:dyDescent="0.25">
      <c r="A10" s="3" t="s">
        <v>11</v>
      </c>
      <c r="B10" s="3" t="s">
        <v>12</v>
      </c>
      <c r="C10" s="18" t="s">
        <v>264</v>
      </c>
      <c r="D10" s="18" t="s">
        <v>12</v>
      </c>
      <c r="E10" s="18" t="s">
        <v>264</v>
      </c>
    </row>
    <row r="11" spans="1:5" x14ac:dyDescent="0.25">
      <c r="A11" s="3" t="s">
        <v>13</v>
      </c>
      <c r="B11" s="3" t="s">
        <v>178</v>
      </c>
      <c r="C11" s="18" t="s">
        <v>265</v>
      </c>
      <c r="D11" s="18" t="s">
        <v>178</v>
      </c>
      <c r="E11" s="18" t="s">
        <v>265</v>
      </c>
    </row>
    <row r="12" spans="1:5" x14ac:dyDescent="0.25">
      <c r="A12" s="3" t="s">
        <v>14</v>
      </c>
      <c r="B12" s="3" t="s">
        <v>15</v>
      </c>
      <c r="C12" s="18" t="s">
        <v>266</v>
      </c>
      <c r="D12" s="18" t="s">
        <v>15</v>
      </c>
      <c r="E12" s="18" t="s">
        <v>266</v>
      </c>
    </row>
    <row r="13" spans="1:5" x14ac:dyDescent="0.25">
      <c r="A13" s="3" t="s">
        <v>16</v>
      </c>
      <c r="B13" s="3" t="s">
        <v>17</v>
      </c>
      <c r="C13" s="18" t="s">
        <v>267</v>
      </c>
      <c r="D13" s="18" t="s">
        <v>17</v>
      </c>
      <c r="E13" s="18" t="s">
        <v>267</v>
      </c>
    </row>
    <row r="14" spans="1:5" x14ac:dyDescent="0.25">
      <c r="A14" s="3" t="s">
        <v>18</v>
      </c>
      <c r="B14" s="3" t="s">
        <v>19</v>
      </c>
      <c r="C14" s="18" t="s">
        <v>268</v>
      </c>
      <c r="D14" s="18" t="s">
        <v>19</v>
      </c>
      <c r="E14" s="18" t="s">
        <v>268</v>
      </c>
    </row>
    <row r="15" spans="1:5" x14ac:dyDescent="0.25">
      <c r="A15" s="3" t="s">
        <v>20</v>
      </c>
      <c r="B15" s="3" t="s">
        <v>21</v>
      </c>
      <c r="C15" s="18" t="s">
        <v>21</v>
      </c>
      <c r="D15" s="18" t="s">
        <v>21</v>
      </c>
      <c r="E15" s="18" t="s">
        <v>21</v>
      </c>
    </row>
    <row r="16" spans="1:5" x14ac:dyDescent="0.25">
      <c r="A16" s="3" t="s">
        <v>22</v>
      </c>
      <c r="B16" s="3" t="s">
        <v>23</v>
      </c>
      <c r="C16" s="18" t="s">
        <v>269</v>
      </c>
      <c r="D16" s="18" t="s">
        <v>23</v>
      </c>
      <c r="E16" s="18" t="s">
        <v>269</v>
      </c>
    </row>
    <row r="17" spans="1:5" x14ac:dyDescent="0.25">
      <c r="A17" s="3" t="s">
        <v>24</v>
      </c>
      <c r="B17" s="3" t="s">
        <v>25</v>
      </c>
      <c r="C17" s="18" t="s">
        <v>343</v>
      </c>
      <c r="D17" s="18" t="s">
        <v>25</v>
      </c>
      <c r="E17" s="18" t="s">
        <v>343</v>
      </c>
    </row>
    <row r="18" spans="1:5" x14ac:dyDescent="0.25">
      <c r="A18" s="3" t="s">
        <v>26</v>
      </c>
      <c r="B18" s="3" t="s">
        <v>27</v>
      </c>
      <c r="C18" s="18" t="s">
        <v>270</v>
      </c>
      <c r="D18" s="18" t="s">
        <v>27</v>
      </c>
      <c r="E18" s="18" t="s">
        <v>270</v>
      </c>
    </row>
    <row r="19" spans="1:5" x14ac:dyDescent="0.25">
      <c r="A19" s="3" t="s">
        <v>28</v>
      </c>
      <c r="B19" s="3" t="s">
        <v>179</v>
      </c>
      <c r="C19" s="18" t="s">
        <v>271</v>
      </c>
      <c r="D19" s="18" t="s">
        <v>179</v>
      </c>
      <c r="E19" s="18" t="s">
        <v>271</v>
      </c>
    </row>
    <row r="20" spans="1:5" x14ac:dyDescent="0.25">
      <c r="A20" s="3" t="s">
        <v>29</v>
      </c>
      <c r="B20" s="3" t="s">
        <v>30</v>
      </c>
      <c r="C20" s="18" t="s">
        <v>272</v>
      </c>
      <c r="D20" s="18" t="s">
        <v>30</v>
      </c>
      <c r="E20" s="18" t="s">
        <v>272</v>
      </c>
    </row>
    <row r="21" spans="1:5" x14ac:dyDescent="0.25">
      <c r="A21" s="3" t="s">
        <v>31</v>
      </c>
      <c r="B21" s="3" t="s">
        <v>32</v>
      </c>
      <c r="C21" s="18" t="s">
        <v>273</v>
      </c>
      <c r="D21" s="18" t="s">
        <v>32</v>
      </c>
      <c r="E21" s="18" t="s">
        <v>273</v>
      </c>
    </row>
    <row r="22" spans="1:5" x14ac:dyDescent="0.25">
      <c r="A22" s="3" t="s">
        <v>33</v>
      </c>
      <c r="B22" s="3" t="s">
        <v>35</v>
      </c>
      <c r="C22" s="18" t="s">
        <v>274</v>
      </c>
      <c r="D22" s="18" t="s">
        <v>35</v>
      </c>
      <c r="E22" s="18" t="s">
        <v>274</v>
      </c>
    </row>
    <row r="23" spans="1:5" x14ac:dyDescent="0.25">
      <c r="A23" s="3" t="s">
        <v>34</v>
      </c>
      <c r="B23" s="3" t="s">
        <v>36</v>
      </c>
      <c r="C23" s="18" t="s">
        <v>275</v>
      </c>
      <c r="D23" s="18" t="s">
        <v>36</v>
      </c>
      <c r="E23" s="18" t="s">
        <v>275</v>
      </c>
    </row>
    <row r="24" spans="1:5" x14ac:dyDescent="0.25">
      <c r="A24" s="4" t="s">
        <v>37</v>
      </c>
      <c r="B24" s="5" t="s">
        <v>38</v>
      </c>
    </row>
    <row r="25" spans="1:5" x14ac:dyDescent="0.25">
      <c r="A25" s="7" t="s">
        <v>39</v>
      </c>
      <c r="B25" s="8" t="s">
        <v>40</v>
      </c>
    </row>
    <row r="26" spans="1:5" x14ac:dyDescent="0.25">
      <c r="A26" s="9" t="s">
        <v>41</v>
      </c>
      <c r="B26" s="9" t="s">
        <v>42</v>
      </c>
      <c r="C26" s="18" t="s">
        <v>276</v>
      </c>
      <c r="D26" s="18" t="s">
        <v>42</v>
      </c>
      <c r="E26" s="18" t="s">
        <v>276</v>
      </c>
    </row>
    <row r="27" spans="1:5" x14ac:dyDescent="0.25">
      <c r="A27" s="9" t="s">
        <v>43</v>
      </c>
      <c r="B27" s="9" t="s">
        <v>44</v>
      </c>
      <c r="C27" s="18" t="s">
        <v>277</v>
      </c>
      <c r="D27" s="18" t="s">
        <v>44</v>
      </c>
      <c r="E27" s="18" t="s">
        <v>277</v>
      </c>
    </row>
    <row r="28" spans="1:5" x14ac:dyDescent="0.25">
      <c r="A28" s="9" t="s">
        <v>45</v>
      </c>
      <c r="B28" s="9" t="s">
        <v>46</v>
      </c>
      <c r="C28" s="18" t="s">
        <v>278</v>
      </c>
      <c r="D28" s="18" t="s">
        <v>46</v>
      </c>
      <c r="E28" s="18" t="s">
        <v>278</v>
      </c>
    </row>
    <row r="29" spans="1:5" x14ac:dyDescent="0.25">
      <c r="A29" s="9" t="s">
        <v>47</v>
      </c>
      <c r="B29" s="9" t="s">
        <v>48</v>
      </c>
      <c r="C29" s="18" t="s">
        <v>279</v>
      </c>
      <c r="D29" s="18" t="s">
        <v>48</v>
      </c>
      <c r="E29" s="18" t="s">
        <v>279</v>
      </c>
    </row>
    <row r="30" spans="1:5" x14ac:dyDescent="0.25">
      <c r="A30" s="9" t="s">
        <v>49</v>
      </c>
      <c r="B30" s="9" t="s">
        <v>50</v>
      </c>
      <c r="C30" s="18" t="s">
        <v>280</v>
      </c>
      <c r="D30" s="18" t="s">
        <v>50</v>
      </c>
      <c r="E30" s="18" t="s">
        <v>280</v>
      </c>
    </row>
    <row r="31" spans="1:5" x14ac:dyDescent="0.25">
      <c r="A31" s="9" t="s">
        <v>51</v>
      </c>
      <c r="B31" s="9" t="s">
        <v>52</v>
      </c>
      <c r="C31" s="18" t="s">
        <v>281</v>
      </c>
      <c r="D31" s="18" t="s">
        <v>52</v>
      </c>
      <c r="E31" s="18" t="s">
        <v>281</v>
      </c>
    </row>
    <row r="32" spans="1:5" x14ac:dyDescent="0.25">
      <c r="A32" s="9" t="s">
        <v>53</v>
      </c>
      <c r="B32" s="9" t="s">
        <v>54</v>
      </c>
      <c r="C32" s="18" t="s">
        <v>282</v>
      </c>
      <c r="D32" s="18" t="s">
        <v>54</v>
      </c>
      <c r="E32" s="18" t="s">
        <v>282</v>
      </c>
    </row>
    <row r="33" spans="1:5" x14ac:dyDescent="0.25">
      <c r="A33" s="9" t="s">
        <v>55</v>
      </c>
      <c r="B33" s="9" t="s">
        <v>56</v>
      </c>
      <c r="C33" s="18" t="s">
        <v>283</v>
      </c>
      <c r="D33" s="18" t="s">
        <v>56</v>
      </c>
      <c r="E33" s="18" t="s">
        <v>283</v>
      </c>
    </row>
    <row r="34" spans="1:5" x14ac:dyDescent="0.25">
      <c r="A34" s="9" t="s">
        <v>57</v>
      </c>
      <c r="B34" s="9" t="s">
        <v>58</v>
      </c>
      <c r="C34" s="18" t="s">
        <v>244</v>
      </c>
      <c r="D34" s="18" t="s">
        <v>58</v>
      </c>
      <c r="E34" s="18" t="s">
        <v>244</v>
      </c>
    </row>
    <row r="35" spans="1:5" x14ac:dyDescent="0.25">
      <c r="A35" s="9" t="s">
        <v>59</v>
      </c>
      <c r="B35" s="9" t="s">
        <v>60</v>
      </c>
      <c r="C35" s="18" t="s">
        <v>284</v>
      </c>
      <c r="D35" s="18" t="s">
        <v>60</v>
      </c>
      <c r="E35" s="18" t="s">
        <v>284</v>
      </c>
    </row>
    <row r="36" spans="1:5" x14ac:dyDescent="0.25">
      <c r="A36" s="9" t="s">
        <v>61</v>
      </c>
      <c r="B36" s="9" t="s">
        <v>246</v>
      </c>
      <c r="C36" s="18" t="s">
        <v>285</v>
      </c>
      <c r="D36" s="18" t="s">
        <v>246</v>
      </c>
      <c r="E36" s="18" t="s">
        <v>285</v>
      </c>
    </row>
    <row r="37" spans="1:5" x14ac:dyDescent="0.25">
      <c r="A37" s="9" t="s">
        <v>62</v>
      </c>
      <c r="B37" s="9" t="s">
        <v>63</v>
      </c>
      <c r="C37" s="18" t="s">
        <v>286</v>
      </c>
      <c r="D37" s="18" t="s">
        <v>63</v>
      </c>
      <c r="E37" s="18" t="s">
        <v>286</v>
      </c>
    </row>
    <row r="38" spans="1:5" x14ac:dyDescent="0.25">
      <c r="A38" s="9" t="s">
        <v>64</v>
      </c>
      <c r="B38" s="9" t="s">
        <v>65</v>
      </c>
      <c r="C38" s="18" t="s">
        <v>287</v>
      </c>
      <c r="D38" s="18" t="s">
        <v>65</v>
      </c>
      <c r="E38" s="18" t="s">
        <v>287</v>
      </c>
    </row>
    <row r="39" spans="1:5" x14ac:dyDescent="0.25">
      <c r="A39" s="9" t="s">
        <v>66</v>
      </c>
      <c r="B39" s="9" t="s">
        <v>67</v>
      </c>
      <c r="C39" s="18" t="s">
        <v>288</v>
      </c>
      <c r="D39" s="18" t="s">
        <v>67</v>
      </c>
      <c r="E39" s="18" t="s">
        <v>288</v>
      </c>
    </row>
    <row r="40" spans="1:5" x14ac:dyDescent="0.25">
      <c r="A40" s="9" t="s">
        <v>68</v>
      </c>
      <c r="B40" s="9" t="s">
        <v>69</v>
      </c>
      <c r="C40" s="18" t="s">
        <v>289</v>
      </c>
      <c r="D40" s="18" t="s">
        <v>69</v>
      </c>
      <c r="E40" s="18" t="s">
        <v>289</v>
      </c>
    </row>
    <row r="41" spans="1:5" x14ac:dyDescent="0.25">
      <c r="A41" s="9" t="s">
        <v>70</v>
      </c>
      <c r="B41" s="9" t="s">
        <v>71</v>
      </c>
      <c r="C41" s="18" t="s">
        <v>290</v>
      </c>
      <c r="D41" s="18" t="s">
        <v>71</v>
      </c>
      <c r="E41" s="18" t="s">
        <v>290</v>
      </c>
    </row>
    <row r="42" spans="1:5" x14ac:dyDescent="0.25">
      <c r="A42" s="9" t="s">
        <v>72</v>
      </c>
      <c r="B42" s="9" t="s">
        <v>74</v>
      </c>
      <c r="C42" s="18" t="s">
        <v>291</v>
      </c>
      <c r="D42" s="18" t="s">
        <v>74</v>
      </c>
      <c r="E42" s="18" t="s">
        <v>291</v>
      </c>
    </row>
    <row r="43" spans="1:5" x14ac:dyDescent="0.25">
      <c r="A43" s="9" t="s">
        <v>73</v>
      </c>
      <c r="B43" s="9" t="s">
        <v>76</v>
      </c>
      <c r="C43" s="18" t="s">
        <v>292</v>
      </c>
      <c r="D43" s="18" t="s">
        <v>76</v>
      </c>
      <c r="E43" s="18" t="s">
        <v>292</v>
      </c>
    </row>
    <row r="44" spans="1:5" x14ac:dyDescent="0.25">
      <c r="A44" s="9" t="s">
        <v>75</v>
      </c>
      <c r="B44" s="41" t="s">
        <v>78</v>
      </c>
      <c r="C44" s="18" t="s">
        <v>293</v>
      </c>
      <c r="D44" s="18" t="s">
        <v>78</v>
      </c>
      <c r="E44" s="18" t="s">
        <v>293</v>
      </c>
    </row>
    <row r="45" spans="1:5" x14ac:dyDescent="0.25">
      <c r="A45" s="9" t="s">
        <v>77</v>
      </c>
      <c r="B45" s="41" t="s">
        <v>248</v>
      </c>
      <c r="C45" s="18" t="s">
        <v>294</v>
      </c>
      <c r="D45" s="18" t="s">
        <v>248</v>
      </c>
      <c r="E45" s="18" t="s">
        <v>294</v>
      </c>
    </row>
    <row r="46" spans="1:5" x14ac:dyDescent="0.25">
      <c r="A46" s="9" t="s">
        <v>250</v>
      </c>
      <c r="B46" s="41" t="s">
        <v>251</v>
      </c>
      <c r="C46" s="18" t="s">
        <v>295</v>
      </c>
      <c r="D46" s="18" t="s">
        <v>251</v>
      </c>
      <c r="E46" s="18" t="s">
        <v>295</v>
      </c>
    </row>
    <row r="47" spans="1:5" x14ac:dyDescent="0.25">
      <c r="A47" s="11" t="s">
        <v>79</v>
      </c>
      <c r="B47" s="11" t="s">
        <v>198</v>
      </c>
      <c r="C47" s="18" t="s">
        <v>296</v>
      </c>
      <c r="D47" s="18" t="s">
        <v>198</v>
      </c>
      <c r="E47" s="18" t="s">
        <v>296</v>
      </c>
    </row>
    <row r="48" spans="1:5" x14ac:dyDescent="0.25">
      <c r="A48" s="20" t="s">
        <v>223</v>
      </c>
      <c r="B48" s="3" t="s">
        <v>199</v>
      </c>
      <c r="C48" s="18" t="s">
        <v>297</v>
      </c>
      <c r="D48" s="18" t="s">
        <v>199</v>
      </c>
      <c r="E48" s="18" t="s">
        <v>297</v>
      </c>
    </row>
    <row r="49" spans="1:5" x14ac:dyDescent="0.25">
      <c r="A49" s="20" t="s">
        <v>224</v>
      </c>
      <c r="B49" s="20" t="s">
        <v>200</v>
      </c>
      <c r="C49" s="18" t="s">
        <v>298</v>
      </c>
      <c r="D49" s="18" t="s">
        <v>200</v>
      </c>
      <c r="E49" s="18" t="s">
        <v>298</v>
      </c>
    </row>
    <row r="50" spans="1:5" x14ac:dyDescent="0.25">
      <c r="A50" s="3" t="s">
        <v>225</v>
      </c>
      <c r="B50" s="3" t="s">
        <v>228</v>
      </c>
      <c r="C50" s="18" t="s">
        <v>299</v>
      </c>
      <c r="D50" s="18" t="s">
        <v>300</v>
      </c>
      <c r="E50" s="18" t="s">
        <v>299</v>
      </c>
    </row>
    <row r="51" spans="1:5" x14ac:dyDescent="0.25">
      <c r="A51" s="4" t="s">
        <v>80</v>
      </c>
      <c r="B51" s="5" t="s">
        <v>81</v>
      </c>
    </row>
    <row r="52" spans="1:5" x14ac:dyDescent="0.25">
      <c r="A52" s="3" t="s">
        <v>82</v>
      </c>
      <c r="B52" s="3" t="s">
        <v>197</v>
      </c>
      <c r="C52" s="18" t="s">
        <v>301</v>
      </c>
      <c r="D52" s="18" t="s">
        <v>304</v>
      </c>
      <c r="E52" s="18" t="s">
        <v>301</v>
      </c>
    </row>
    <row r="53" spans="1:5" x14ac:dyDescent="0.25">
      <c r="A53" s="3" t="s">
        <v>83</v>
      </c>
      <c r="B53" s="3" t="s">
        <v>84</v>
      </c>
      <c r="C53" s="18" t="s">
        <v>306</v>
      </c>
      <c r="D53" s="18" t="s">
        <v>84</v>
      </c>
      <c r="E53" s="18" t="s">
        <v>306</v>
      </c>
    </row>
    <row r="54" spans="1:5" x14ac:dyDescent="0.25">
      <c r="A54" s="3" t="s">
        <v>85</v>
      </c>
      <c r="B54" s="3" t="s">
        <v>86</v>
      </c>
      <c r="C54" s="18" t="s">
        <v>305</v>
      </c>
      <c r="D54" s="18" t="s">
        <v>302</v>
      </c>
      <c r="E54" s="18" t="s">
        <v>305</v>
      </c>
    </row>
    <row r="55" spans="1:5" x14ac:dyDescent="0.25">
      <c r="A55" s="3" t="s">
        <v>226</v>
      </c>
      <c r="B55" s="3" t="s">
        <v>201</v>
      </c>
      <c r="C55" s="18" t="s">
        <v>307</v>
      </c>
      <c r="D55" s="18" t="s">
        <v>303</v>
      </c>
      <c r="E55" s="18" t="s">
        <v>307</v>
      </c>
    </row>
    <row r="56" spans="1:5" x14ac:dyDescent="0.25">
      <c r="A56" s="12" t="s">
        <v>87</v>
      </c>
      <c r="B56" s="4" t="s">
        <v>88</v>
      </c>
    </row>
    <row r="57" spans="1:5" x14ac:dyDescent="0.25">
      <c r="A57" s="3" t="s">
        <v>89</v>
      </c>
      <c r="B57" s="3" t="s">
        <v>90</v>
      </c>
      <c r="C57" s="18" t="s">
        <v>314</v>
      </c>
      <c r="D57" s="18" t="s">
        <v>310</v>
      </c>
      <c r="E57" s="18" t="s">
        <v>314</v>
      </c>
    </row>
    <row r="58" spans="1:5" x14ac:dyDescent="0.25">
      <c r="A58" s="3" t="s">
        <v>91</v>
      </c>
      <c r="B58" s="3" t="s">
        <v>92</v>
      </c>
      <c r="C58" s="18" t="s">
        <v>312</v>
      </c>
      <c r="D58" s="18" t="s">
        <v>92</v>
      </c>
      <c r="E58" s="18" t="s">
        <v>312</v>
      </c>
    </row>
    <row r="59" spans="1:5" x14ac:dyDescent="0.25">
      <c r="A59" s="42" t="s">
        <v>93</v>
      </c>
      <c r="B59" s="42" t="s">
        <v>94</v>
      </c>
      <c r="C59" s="18" t="s">
        <v>311</v>
      </c>
      <c r="D59" s="18" t="s">
        <v>308</v>
      </c>
      <c r="E59" s="18" t="s">
        <v>311</v>
      </c>
    </row>
    <row r="60" spans="1:5" x14ac:dyDescent="0.25">
      <c r="A60" s="6" t="s">
        <v>236</v>
      </c>
      <c r="B60" s="6" t="s">
        <v>237</v>
      </c>
      <c r="C60" s="18" t="s">
        <v>313</v>
      </c>
      <c r="D60" s="18" t="s">
        <v>309</v>
      </c>
      <c r="E60" s="18" t="s">
        <v>313</v>
      </c>
    </row>
    <row r="61" spans="1:5" x14ac:dyDescent="0.25">
      <c r="A61" s="13" t="s">
        <v>95</v>
      </c>
      <c r="B61" s="14" t="s">
        <v>96</v>
      </c>
    </row>
    <row r="62" spans="1:5" x14ac:dyDescent="0.25">
      <c r="A62" s="9" t="s">
        <v>97</v>
      </c>
      <c r="B62" s="9" t="s">
        <v>98</v>
      </c>
      <c r="C62" s="18" t="s">
        <v>315</v>
      </c>
      <c r="D62" s="18" t="s">
        <v>98</v>
      </c>
      <c r="E62" s="18" t="s">
        <v>315</v>
      </c>
    </row>
    <row r="63" spans="1:5" x14ac:dyDescent="0.25">
      <c r="A63" s="9" t="s">
        <v>99</v>
      </c>
      <c r="B63" s="9" t="s">
        <v>100</v>
      </c>
      <c r="C63" s="18" t="s">
        <v>316</v>
      </c>
      <c r="D63" s="18" t="s">
        <v>100</v>
      </c>
      <c r="E63" s="18" t="s">
        <v>316</v>
      </c>
    </row>
    <row r="64" spans="1:5" x14ac:dyDescent="0.25">
      <c r="A64" s="9" t="s">
        <v>101</v>
      </c>
      <c r="B64" s="9" t="s">
        <v>102</v>
      </c>
      <c r="C64" s="18" t="s">
        <v>317</v>
      </c>
      <c r="D64" s="18" t="s">
        <v>102</v>
      </c>
      <c r="E64" s="18" t="s">
        <v>317</v>
      </c>
    </row>
    <row r="65" spans="1:5" x14ac:dyDescent="0.25">
      <c r="A65" s="9" t="s">
        <v>103</v>
      </c>
      <c r="B65" s="9" t="s">
        <v>104</v>
      </c>
      <c r="C65" s="18" t="s">
        <v>318</v>
      </c>
      <c r="D65" s="18" t="s">
        <v>104</v>
      </c>
      <c r="E65" s="18" t="s">
        <v>318</v>
      </c>
    </row>
    <row r="66" spans="1:5" x14ac:dyDescent="0.25">
      <c r="A66" s="9" t="s">
        <v>105</v>
      </c>
      <c r="B66" s="9" t="s">
        <v>106</v>
      </c>
      <c r="C66" s="18" t="s">
        <v>319</v>
      </c>
      <c r="D66" s="18" t="s">
        <v>106</v>
      </c>
      <c r="E66" s="18" t="s">
        <v>319</v>
      </c>
    </row>
    <row r="67" spans="1:5" x14ac:dyDescent="0.25">
      <c r="A67" s="9" t="s">
        <v>107</v>
      </c>
      <c r="B67" s="9" t="s">
        <v>108</v>
      </c>
      <c r="C67" s="18" t="s">
        <v>320</v>
      </c>
      <c r="D67" s="18" t="s">
        <v>108</v>
      </c>
      <c r="E67" s="18" t="s">
        <v>320</v>
      </c>
    </row>
    <row r="68" spans="1:5" x14ac:dyDescent="0.25">
      <c r="A68" s="9" t="s">
        <v>109</v>
      </c>
      <c r="B68" s="9" t="s">
        <v>110</v>
      </c>
      <c r="C68" s="18" t="s">
        <v>321</v>
      </c>
      <c r="D68" s="18" t="s">
        <v>110</v>
      </c>
      <c r="E68" s="18" t="s">
        <v>321</v>
      </c>
    </row>
    <row r="69" spans="1:5" x14ac:dyDescent="0.25">
      <c r="A69" s="15" t="s">
        <v>111</v>
      </c>
      <c r="B69" s="16" t="s">
        <v>112</v>
      </c>
    </row>
    <row r="70" spans="1:5" x14ac:dyDescent="0.25">
      <c r="A70" s="9" t="s">
        <v>113</v>
      </c>
      <c r="B70" s="9" t="s">
        <v>114</v>
      </c>
      <c r="C70" s="18" t="s">
        <v>322</v>
      </c>
      <c r="D70" s="18" t="s">
        <v>114</v>
      </c>
      <c r="E70" s="18" t="s">
        <v>322</v>
      </c>
    </row>
    <row r="71" spans="1:5" x14ac:dyDescent="0.25">
      <c r="A71" s="9" t="s">
        <v>115</v>
      </c>
      <c r="B71" s="9" t="s">
        <v>116</v>
      </c>
      <c r="C71" s="18" t="s">
        <v>323</v>
      </c>
      <c r="D71" s="18" t="s">
        <v>116</v>
      </c>
      <c r="E71" s="18" t="s">
        <v>323</v>
      </c>
    </row>
    <row r="72" spans="1:5" x14ac:dyDescent="0.25">
      <c r="A72" s="9" t="s">
        <v>117</v>
      </c>
      <c r="B72" s="9" t="s">
        <v>118</v>
      </c>
      <c r="C72" s="18" t="s">
        <v>324</v>
      </c>
      <c r="D72" s="18" t="s">
        <v>118</v>
      </c>
      <c r="E72" s="18" t="s">
        <v>324</v>
      </c>
    </row>
    <row r="73" spans="1:5" x14ac:dyDescent="0.25">
      <c r="A73" s="9" t="s">
        <v>119</v>
      </c>
      <c r="B73" s="9" t="s">
        <v>120</v>
      </c>
      <c r="C73" s="18" t="s">
        <v>325</v>
      </c>
      <c r="D73" s="18" t="s">
        <v>120</v>
      </c>
      <c r="E73" s="18" t="s">
        <v>325</v>
      </c>
    </row>
    <row r="74" spans="1:5" x14ac:dyDescent="0.25">
      <c r="A74" s="9" t="s">
        <v>121</v>
      </c>
      <c r="B74" s="9" t="s">
        <v>122</v>
      </c>
      <c r="C74" s="18" t="s">
        <v>326</v>
      </c>
      <c r="D74" s="18" t="s">
        <v>122</v>
      </c>
      <c r="E74" s="18" t="s">
        <v>326</v>
      </c>
    </row>
    <row r="75" spans="1:5" x14ac:dyDescent="0.25">
      <c r="A75" s="9" t="s">
        <v>123</v>
      </c>
      <c r="B75" s="9" t="s">
        <v>124</v>
      </c>
      <c r="C75" s="18" t="s">
        <v>327</v>
      </c>
      <c r="D75" s="18" t="s">
        <v>124</v>
      </c>
      <c r="E75" s="18" t="s">
        <v>327</v>
      </c>
    </row>
    <row r="76" spans="1:5" x14ac:dyDescent="0.25">
      <c r="A76" s="15" t="s">
        <v>125</v>
      </c>
      <c r="B76" s="16" t="s">
        <v>126</v>
      </c>
    </row>
    <row r="77" spans="1:5" x14ac:dyDescent="0.25">
      <c r="A77" s="9" t="s">
        <v>127</v>
      </c>
      <c r="B77" s="9" t="s">
        <v>249</v>
      </c>
      <c r="C77" s="18" t="s">
        <v>328</v>
      </c>
      <c r="D77" s="18" t="s">
        <v>249</v>
      </c>
      <c r="E77" s="18" t="s">
        <v>328</v>
      </c>
    </row>
    <row r="78" spans="1:5" x14ac:dyDescent="0.25">
      <c r="A78" s="9" t="s">
        <v>128</v>
      </c>
      <c r="B78" s="9" t="s">
        <v>130</v>
      </c>
      <c r="C78" s="18" t="s">
        <v>329</v>
      </c>
      <c r="D78" s="18" t="s">
        <v>130</v>
      </c>
      <c r="E78" s="18" t="s">
        <v>329</v>
      </c>
    </row>
    <row r="79" spans="1:5" x14ac:dyDescent="0.25">
      <c r="A79" s="9" t="s">
        <v>129</v>
      </c>
      <c r="B79" s="9" t="s">
        <v>132</v>
      </c>
      <c r="C79" s="18" t="s">
        <v>330</v>
      </c>
      <c r="D79" s="18" t="s">
        <v>132</v>
      </c>
      <c r="E79" s="18" t="s">
        <v>330</v>
      </c>
    </row>
    <row r="80" spans="1:5" x14ac:dyDescent="0.25">
      <c r="A80" s="9" t="s">
        <v>131</v>
      </c>
      <c r="B80" s="9" t="s">
        <v>134</v>
      </c>
      <c r="C80" s="18" t="s">
        <v>331</v>
      </c>
      <c r="D80" s="18" t="s">
        <v>134</v>
      </c>
      <c r="E80" s="18" t="s">
        <v>331</v>
      </c>
    </row>
    <row r="81" spans="1:5" x14ac:dyDescent="0.25">
      <c r="A81" s="9" t="s">
        <v>133</v>
      </c>
      <c r="B81" s="9" t="s">
        <v>136</v>
      </c>
      <c r="C81" s="18" t="s">
        <v>332</v>
      </c>
      <c r="D81" s="18" t="s">
        <v>136</v>
      </c>
      <c r="E81" s="18" t="s">
        <v>332</v>
      </c>
    </row>
    <row r="82" spans="1:5" x14ac:dyDescent="0.25">
      <c r="A82" s="9" t="s">
        <v>135</v>
      </c>
      <c r="B82" s="9" t="s">
        <v>138</v>
      </c>
      <c r="C82" s="18" t="s">
        <v>333</v>
      </c>
      <c r="D82" s="18" t="s">
        <v>138</v>
      </c>
      <c r="E82" s="18" t="s">
        <v>333</v>
      </c>
    </row>
    <row r="83" spans="1:5" x14ac:dyDescent="0.25">
      <c r="A83" s="9" t="s">
        <v>137</v>
      </c>
      <c r="B83" s="9" t="s">
        <v>234</v>
      </c>
      <c r="C83" s="18" t="s">
        <v>335</v>
      </c>
      <c r="D83" s="18" t="s">
        <v>234</v>
      </c>
      <c r="E83" s="18" t="s">
        <v>335</v>
      </c>
    </row>
    <row r="84" spans="1:5" x14ac:dyDescent="0.25">
      <c r="A84" s="41" t="s">
        <v>139</v>
      </c>
      <c r="B84" s="41" t="s">
        <v>235</v>
      </c>
      <c r="C84" s="18" t="s">
        <v>334</v>
      </c>
      <c r="D84" s="18" t="s">
        <v>235</v>
      </c>
      <c r="E84" s="18" t="s">
        <v>334</v>
      </c>
    </row>
    <row r="85" spans="1:5" x14ac:dyDescent="0.25">
      <c r="A85" s="3" t="s">
        <v>233</v>
      </c>
      <c r="B85" s="3" t="s">
        <v>243</v>
      </c>
      <c r="C85" s="18" t="s">
        <v>336</v>
      </c>
      <c r="D85" s="18" t="s">
        <v>243</v>
      </c>
      <c r="E85" s="18" t="s">
        <v>336</v>
      </c>
    </row>
    <row r="86" spans="1:5" x14ac:dyDescent="0.25">
      <c r="A86" s="42"/>
      <c r="B86" s="42"/>
    </row>
    <row r="87" spans="1:5" x14ac:dyDescent="0.25">
      <c r="A87" s="10"/>
      <c r="B87" s="10"/>
    </row>
    <row r="88" spans="1:5" x14ac:dyDescent="0.25">
      <c r="A88" s="20" t="s">
        <v>141</v>
      </c>
      <c r="B88" s="20" t="s">
        <v>142</v>
      </c>
      <c r="C88" s="18" t="s">
        <v>245</v>
      </c>
      <c r="D88" s="18" t="s">
        <v>142</v>
      </c>
      <c r="E88" s="18" t="s">
        <v>245</v>
      </c>
    </row>
    <row r="89" spans="1:5" x14ac:dyDescent="0.25">
      <c r="A89" s="3" t="s">
        <v>143</v>
      </c>
      <c r="B89" s="3" t="s">
        <v>144</v>
      </c>
      <c r="C89" s="18" t="s">
        <v>144</v>
      </c>
      <c r="D89" s="18" t="s">
        <v>144</v>
      </c>
      <c r="E89" s="18" t="s">
        <v>144</v>
      </c>
    </row>
    <row r="90" spans="1:5" x14ac:dyDescent="0.25">
      <c r="A90" s="17" t="s">
        <v>145</v>
      </c>
      <c r="B90" s="17" t="s">
        <v>247</v>
      </c>
      <c r="C90" s="18" t="s">
        <v>337</v>
      </c>
      <c r="D90" s="18" t="s">
        <v>247</v>
      </c>
      <c r="E90" s="18" t="s">
        <v>337</v>
      </c>
    </row>
    <row r="91" spans="1:5" x14ac:dyDescent="0.25">
      <c r="A91" s="9" t="s">
        <v>146</v>
      </c>
      <c r="B91" s="9" t="s">
        <v>147</v>
      </c>
      <c r="C91" s="18" t="s">
        <v>338</v>
      </c>
      <c r="D91" s="18" t="s">
        <v>147</v>
      </c>
      <c r="E91" s="18" t="s">
        <v>338</v>
      </c>
    </row>
    <row r="92" spans="1:5" x14ac:dyDescent="0.25">
      <c r="A92" s="9"/>
      <c r="B92" s="9"/>
    </row>
    <row r="93" spans="1:5" x14ac:dyDescent="0.25">
      <c r="A93" s="10"/>
      <c r="B93" s="10"/>
    </row>
    <row r="94" spans="1:5" x14ac:dyDescent="0.25">
      <c r="A94" s="11" t="s">
        <v>149</v>
      </c>
      <c r="B94" s="11" t="s">
        <v>150</v>
      </c>
      <c r="C94" s="18" t="s">
        <v>339</v>
      </c>
      <c r="D94" s="18" t="s">
        <v>150</v>
      </c>
      <c r="E94" s="18" t="s">
        <v>339</v>
      </c>
    </row>
    <row r="95" spans="1:5" x14ac:dyDescent="0.25">
      <c r="A95" s="3" t="s">
        <v>151</v>
      </c>
      <c r="B95" s="3" t="s">
        <v>152</v>
      </c>
      <c r="C95" s="18" t="s">
        <v>340</v>
      </c>
      <c r="D95" s="18" t="s">
        <v>152</v>
      </c>
      <c r="E95" s="18" t="s">
        <v>340</v>
      </c>
    </row>
    <row r="96" spans="1:5" x14ac:dyDescent="0.25">
      <c r="A96" s="6" t="s">
        <v>153</v>
      </c>
      <c r="B96" s="6" t="s">
        <v>154</v>
      </c>
      <c r="C96" s="18" t="s">
        <v>341</v>
      </c>
      <c r="D96" s="18" t="s">
        <v>154</v>
      </c>
      <c r="E96" s="18" t="s">
        <v>341</v>
      </c>
    </row>
    <row r="97" spans="1:5" x14ac:dyDescent="0.25">
      <c r="A97" s="10" t="s">
        <v>155</v>
      </c>
      <c r="B97" s="10" t="s">
        <v>156</v>
      </c>
      <c r="C97" s="18" t="s">
        <v>342</v>
      </c>
      <c r="D97" s="18" t="s">
        <v>156</v>
      </c>
      <c r="E97" s="18" t="s">
        <v>342</v>
      </c>
    </row>
  </sheetData>
  <phoneticPr fontId="1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Actual</vt:lpstr>
      <vt:lpstr>New Code</vt:lpstr>
      <vt:lpstr>Tanda Tangan</vt:lpstr>
      <vt:lpstr>New Code-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Harys Oskandar</dc:creator>
  <cp:lastModifiedBy>Sarni Tonapa</cp:lastModifiedBy>
  <cp:lastPrinted>2023-03-03T06:42:39Z</cp:lastPrinted>
  <dcterms:created xsi:type="dcterms:W3CDTF">2020-08-16T16:13:05Z</dcterms:created>
  <dcterms:modified xsi:type="dcterms:W3CDTF">2023-04-01T10:03:22Z</dcterms:modified>
</cp:coreProperties>
</file>